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omments1.xml" ContentType="application/vnd.openxmlformats-officedocument.spreadsheetml.comments+xml"/>
  <Override PartName="/docProps/custom.xml" ContentType="application/vnd.openxmlformats-officedocument.custom-properti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ouise.bailey\Desktop\"/>
    </mc:Choice>
  </mc:AlternateContent>
  <bookViews>
    <workbookView xWindow="-15" yWindow="4305" windowWidth="12120" windowHeight="2880"/>
  </bookViews>
  <sheets>
    <sheet name="Standard Permit GRA1" sheetId="1" r:id="rId1"/>
  </sheets>
  <definedNames>
    <definedName name="_xlnm.Print_Area" localSheetId="0">'Standard Permit GRA1'!$A$1:$N$54</definedName>
    <definedName name="_xlnm.Print_Titles" localSheetId="0">'Standard Permit GRA1'!$31:$33</definedName>
    <definedName name="Z_2022D879_11FD_4E3C_883A_7F68ADFE81C7_.wvu.Cols" localSheetId="0" hidden="1">'Standard Permit GRA1'!$A:$A</definedName>
    <definedName name="Z_2022D879_11FD_4E3C_883A_7F68ADFE81C7_.wvu.PrintArea" localSheetId="0" hidden="1">'Standard Permit GRA1'!$A$1:$N$54</definedName>
    <definedName name="Z_2022D879_11FD_4E3C_883A_7F68ADFE81C7_.wvu.PrintTitles" localSheetId="0" hidden="1">'Standard Permit GRA1'!$31:$33</definedName>
    <definedName name="Z_2022D879_11FD_4E3C_883A_7F68ADFE81C7_.wvu.Rows" localSheetId="0" hidden="1">'Standard Permit GRA1'!$58:$91</definedName>
    <definedName name="Z_54AB8379_4604_4C2D_B6A3_5D1ACC79F605_.wvu.Cols" localSheetId="0" hidden="1">'Standard Permit GRA1'!$A:$A</definedName>
    <definedName name="Z_54AB8379_4604_4C2D_B6A3_5D1ACC79F605_.wvu.PrintArea" localSheetId="0" hidden="1">'Standard Permit GRA1'!$A$1:$N$54</definedName>
    <definedName name="Z_54AB8379_4604_4C2D_B6A3_5D1ACC79F605_.wvu.PrintTitles" localSheetId="0" hidden="1">'Standard Permit GRA1'!$31:$33</definedName>
    <definedName name="Z_54AB8379_4604_4C2D_B6A3_5D1ACC79F605_.wvu.Rows" localSheetId="0" hidden="1">'Standard Permit GRA1'!$58:$91</definedName>
    <definedName name="Z_691DBFE2_E480_4B91_B9D0_CFBA7B3BD4CA_.wvu.Cols" localSheetId="0" hidden="1">'Standard Permit GRA1'!$A:$A</definedName>
    <definedName name="Z_691DBFE2_E480_4B91_B9D0_CFBA7B3BD4CA_.wvu.PrintArea" localSheetId="0" hidden="1">'Standard Permit GRA1'!$A$1:$N$54</definedName>
    <definedName name="Z_691DBFE2_E480_4B91_B9D0_CFBA7B3BD4CA_.wvu.PrintTitles" localSheetId="0" hidden="1">'Standard Permit GRA1'!$31:$33</definedName>
    <definedName name="Z_691DBFE2_E480_4B91_B9D0_CFBA7B3BD4CA_.wvu.Rows" localSheetId="0" hidden="1">'Standard Permit GRA1'!$58:$91</definedName>
    <definedName name="Z_692951CA_6A79_4846_BD6A_E104156C583D_.wvu.Cols" localSheetId="0" hidden="1">'Standard Permit GRA1'!$A:$A</definedName>
    <definedName name="Z_692951CA_6A79_4846_BD6A_E104156C583D_.wvu.PrintArea" localSheetId="0" hidden="1">'Standard Permit GRA1'!$A$1:$N$54</definedName>
    <definedName name="Z_692951CA_6A79_4846_BD6A_E104156C583D_.wvu.PrintTitles" localSheetId="0" hidden="1">'Standard Permit GRA1'!$31:$33</definedName>
    <definedName name="Z_692951CA_6A79_4846_BD6A_E104156C583D_.wvu.Rows" localSheetId="0" hidden="1">'Standard Permit GRA1'!$58:$91</definedName>
    <definedName name="Z_C82E8F80_4A25_4CCB_B59F_419D5D56D5F9_.wvu.Cols" localSheetId="0" hidden="1">'Standard Permit GRA1'!$A:$A</definedName>
    <definedName name="Z_C82E8F80_4A25_4CCB_B59F_419D5D56D5F9_.wvu.PrintArea" localSheetId="0" hidden="1">'Standard Permit GRA1'!$A$1:$N$54</definedName>
    <definedName name="Z_C82E8F80_4A25_4CCB_B59F_419D5D56D5F9_.wvu.PrintTitles" localSheetId="0" hidden="1">'Standard Permit GRA1'!$31:$33</definedName>
    <definedName name="Z_C82E8F80_4A25_4CCB_B59F_419D5D56D5F9_.wvu.Rows" localSheetId="0" hidden="1">'Standard Permit GRA1'!$58:$91</definedName>
    <definedName name="Z_E5793D0C_77F8_4363_83F0_6B486B9AC4F4_.wvu.Cols" localSheetId="0" hidden="1">'Standard Permit GRA1'!$A:$A</definedName>
    <definedName name="Z_E5793D0C_77F8_4363_83F0_6B486B9AC4F4_.wvu.PrintArea" localSheetId="0" hidden="1">'Standard Permit GRA1'!$A$1:$N$54</definedName>
    <definedName name="Z_E5793D0C_77F8_4363_83F0_6B486B9AC4F4_.wvu.PrintTitles" localSheetId="0" hidden="1">'Standard Permit GRA1'!$31:$33</definedName>
    <definedName name="Z_E5793D0C_77F8_4363_83F0_6B486B9AC4F4_.wvu.Rows" localSheetId="0" hidden="1">'Standard Permit GRA1'!$58:$91</definedName>
  </definedNames>
  <calcPr calcId="152511" fullCalcOnLoad="1"/>
  <customWorkbookViews>
    <customWorkbookView name="dwilley - Personal View" guid="{2022D879-11FD-4E3C-883A-7F68ADFE81C7}" mergeInterval="0" personalView="1" maximized="1" xWindow="1" yWindow="1" windowWidth="1276" windowHeight="804" activeSheetId="1"/>
    <customWorkbookView name="eigurube - Personal View" guid="{C82E8F80-4A25-4CCB-B59F-419D5D56D5F9}" mergeInterval="0" personalView="1" maximized="1" xWindow="1" yWindow="1" windowWidth="1276" windowHeight="794" activeSheetId="1"/>
    <customWorkbookView name="abee - Personal View" guid="{E5793D0C-77F8-4363-83F0-6B486B9AC4F4}" mergeInterval="0" personalView="1" maximized="1" xWindow="1" yWindow="1" windowWidth="1276" windowHeight="570" activeSheetId="1"/>
    <customWorkbookView name="Wheadon - Personal View" guid="{691DBFE2-E480-4B91-B9D0-CFBA7B3BD4CA}" mergeInterval="0" personalView="1" maximized="1" windowWidth="1596" windowHeight="675" activeSheetId="1"/>
    <customWorkbookView name="hstephens - Personal View" guid="{692951CA-6A79-4846-BD6A-E104156C583D}" mergeInterval="0" personalView="1" maximized="1" xWindow="1" yWindow="1" windowWidth="1676" windowHeight="820" activeSheetId="1"/>
    <customWorkbookView name="JenkinsS3 - Personal View" guid="{54AB8379-4604-4C2D-B6A3-5D1ACC79F605}" mergeInterval="0" personalView="1" maximized="1" xWindow="1" yWindow="1" windowWidth="1276" windowHeight="951" activeSheetId="1"/>
  </customWorkbookViews>
</workbook>
</file>

<file path=xl/calcChain.xml><?xml version="1.0" encoding="utf-8"?>
<calcChain xmlns="http://schemas.openxmlformats.org/spreadsheetml/2006/main">
  <c r="H68" i="1" l="1"/>
  <c r="I68" i="1"/>
  <c r="J68" i="1"/>
  <c r="K68" i="1"/>
  <c r="H69" i="1"/>
  <c r="I69" i="1"/>
  <c r="J69" i="1"/>
  <c r="K69" i="1"/>
  <c r="H70" i="1"/>
  <c r="I70" i="1"/>
  <c r="J70" i="1"/>
  <c r="K70" i="1"/>
  <c r="H71" i="1"/>
  <c r="I71" i="1"/>
  <c r="J71" i="1"/>
  <c r="K71" i="1"/>
  <c r="H72" i="1"/>
  <c r="I72" i="1"/>
  <c r="J72" i="1"/>
  <c r="K72" i="1"/>
  <c r="H73" i="1"/>
  <c r="I73" i="1"/>
  <c r="J73" i="1"/>
  <c r="K73" i="1"/>
  <c r="H74" i="1"/>
  <c r="I74" i="1"/>
  <c r="J74" i="1"/>
  <c r="K74" i="1"/>
  <c r="H75" i="1"/>
  <c r="I75" i="1"/>
  <c r="J75" i="1"/>
  <c r="K75" i="1"/>
  <c r="H76" i="1"/>
  <c r="I76" i="1"/>
  <c r="J76" i="1"/>
  <c r="K76" i="1"/>
  <c r="H77" i="1"/>
  <c r="I77" i="1"/>
  <c r="J77" i="1"/>
  <c r="K77" i="1"/>
  <c r="H78" i="1"/>
  <c r="I78" i="1"/>
  <c r="J78" i="1"/>
  <c r="K78" i="1"/>
  <c r="H79" i="1"/>
  <c r="I79" i="1"/>
  <c r="J79" i="1"/>
  <c r="K79" i="1"/>
  <c r="H80" i="1"/>
  <c r="I80" i="1"/>
  <c r="J80" i="1"/>
  <c r="K80" i="1"/>
  <c r="H81" i="1"/>
  <c r="I81" i="1"/>
  <c r="J81" i="1"/>
  <c r="K81" i="1"/>
  <c r="H82" i="1"/>
  <c r="I82" i="1"/>
  <c r="J82" i="1"/>
  <c r="K82" i="1"/>
  <c r="H83" i="1"/>
  <c r="I83" i="1"/>
  <c r="J83" i="1"/>
  <c r="K83" i="1"/>
  <c r="H84" i="1"/>
  <c r="I84" i="1"/>
  <c r="J84" i="1"/>
  <c r="K84" i="1"/>
  <c r="H85" i="1"/>
  <c r="I85" i="1"/>
  <c r="J85" i="1"/>
  <c r="K85" i="1"/>
  <c r="H86" i="1"/>
  <c r="I86" i="1"/>
  <c r="J86" i="1"/>
  <c r="K86" i="1"/>
  <c r="H87" i="1"/>
  <c r="I87" i="1"/>
  <c r="J87" i="1"/>
  <c r="K87" i="1"/>
</calcChain>
</file>

<file path=xl/comments1.xml><?xml version="1.0" encoding="utf-8"?>
<comments xmlns="http://schemas.openxmlformats.org/spreadsheetml/2006/main">
  <authors>
    <author>Roger Yearsley</author>
  </authors>
  <commentList>
    <comment ref="B32" authorId="0" shapeId="0">
      <text>
        <r>
          <rPr>
            <b/>
            <sz val="8"/>
            <color indexed="81"/>
            <rFont val="Tahoma"/>
            <charset val="1"/>
          </rPr>
          <t xml:space="preserve">Receptors </t>
        </r>
        <r>
          <rPr>
            <sz val="8"/>
            <color indexed="81"/>
            <rFont val="Tahoma"/>
            <charset val="1"/>
          </rPr>
          <t>to consider should include: atmosphere, land, surface waters, groundwater, humans, wildlife and their habitats. A single receptor may be at risk from several different sources and all must be addressed.</t>
        </r>
        <r>
          <rPr>
            <sz val="8"/>
            <color indexed="81"/>
            <rFont val="Tahoma"/>
            <charset val="1"/>
          </rPr>
          <t xml:space="preserve">
</t>
        </r>
      </text>
    </comment>
    <comment ref="C32" authorId="0" shapeId="0">
      <text>
        <r>
          <rPr>
            <sz val="8"/>
            <color indexed="81"/>
            <rFont val="Tahoma"/>
            <charset val="1"/>
          </rPr>
          <t xml:space="preserve">The </t>
        </r>
        <r>
          <rPr>
            <b/>
            <sz val="8"/>
            <color indexed="81"/>
            <rFont val="Tahoma"/>
            <charset val="1"/>
          </rPr>
          <t>Source</t>
        </r>
        <r>
          <rPr>
            <sz val="8"/>
            <color indexed="81"/>
            <rFont val="Tahoma"/>
            <charset val="1"/>
          </rPr>
          <t xml:space="preserve"> of hazard will be the activity or operation taking place for which a particular hazard may arise.</t>
        </r>
      </text>
    </comment>
    <comment ref="D32" authorId="0" shapeId="0">
      <text>
        <r>
          <rPr>
            <b/>
            <sz val="8"/>
            <color indexed="81"/>
            <rFont val="Tahoma"/>
            <charset val="1"/>
          </rPr>
          <t xml:space="preserve">Harm </t>
        </r>
        <r>
          <rPr>
            <sz val="8"/>
            <color indexed="81"/>
            <rFont val="Tahoma"/>
            <charset val="1"/>
          </rPr>
          <t>may arise when a specific hazard is realised.</t>
        </r>
      </text>
    </comment>
    <comment ref="E32" authorId="0" shapeId="0">
      <text>
        <r>
          <rPr>
            <b/>
            <sz val="8"/>
            <color indexed="81"/>
            <rFont val="Tahoma"/>
            <charset val="1"/>
          </rPr>
          <t>Pathways</t>
        </r>
        <r>
          <rPr>
            <sz val="8"/>
            <color indexed="81"/>
            <rFont val="Tahoma"/>
            <charset val="1"/>
          </rPr>
          <t xml:space="preserve"> are the routes or means by which defined hazards may potentially realise their consequences at the receptors.</t>
        </r>
        <r>
          <rPr>
            <sz val="8"/>
            <color indexed="81"/>
            <rFont val="Tahoma"/>
            <charset val="1"/>
          </rPr>
          <t xml:space="preserve">
</t>
        </r>
      </text>
    </comment>
    <comment ref="F32" authorId="0" shapeId="0">
      <text>
        <r>
          <rPr>
            <b/>
            <sz val="8"/>
            <color indexed="81"/>
            <rFont val="Tahoma"/>
            <charset val="1"/>
          </rPr>
          <t>Probability of  exposure</t>
        </r>
        <r>
          <rPr>
            <sz val="8"/>
            <color indexed="81"/>
            <rFont val="Tahoma"/>
            <charset val="1"/>
          </rPr>
          <t xml:space="preserve"> is the likelihood of the receptors being exposed to the hazard.  Example definitions:
</t>
        </r>
        <r>
          <rPr>
            <b/>
            <sz val="8"/>
            <color indexed="81"/>
            <rFont val="Tahoma"/>
            <charset val="1"/>
          </rPr>
          <t xml:space="preserve">High </t>
        </r>
        <r>
          <rPr>
            <sz val="8"/>
            <color indexed="81"/>
            <rFont val="Tahoma"/>
            <charset val="1"/>
          </rPr>
          <t xml:space="preserve">– exposure is probable: direct exposure likely with no / few barriers between hazard source and receptor;
</t>
        </r>
        <r>
          <rPr>
            <b/>
            <sz val="8"/>
            <color indexed="81"/>
            <rFont val="Tahoma"/>
            <charset val="1"/>
          </rPr>
          <t>Medium</t>
        </r>
        <r>
          <rPr>
            <sz val="8"/>
            <color indexed="81"/>
            <rFont val="Tahoma"/>
            <charset val="1"/>
          </rPr>
          <t xml:space="preserve">  – exposure is fairly probable: feasible exposure possible - barriers to exposure less controllable;
</t>
        </r>
        <r>
          <rPr>
            <b/>
            <sz val="8"/>
            <color indexed="81"/>
            <rFont val="Tahoma"/>
            <charset val="1"/>
          </rPr>
          <t>Low</t>
        </r>
        <r>
          <rPr>
            <sz val="8"/>
            <color indexed="81"/>
            <rFont val="Tahoma"/>
            <charset val="1"/>
          </rPr>
          <t xml:space="preserve"> – exposure is unlikely: several barriers exist between hazards source and receptors to mitigate against exposure:
</t>
        </r>
        <r>
          <rPr>
            <b/>
            <sz val="8"/>
            <color indexed="81"/>
            <rFont val="Tahoma"/>
            <charset val="1"/>
          </rPr>
          <t xml:space="preserve">Very Low </t>
        </r>
        <r>
          <rPr>
            <sz val="8"/>
            <color indexed="81"/>
            <rFont val="Tahoma"/>
            <charset val="1"/>
          </rPr>
          <t>– exposure is very unlikely: effective, multiple barriers in place to mitigate against exposure.</t>
        </r>
        <r>
          <rPr>
            <sz val="8"/>
            <color indexed="81"/>
            <rFont val="Tahoma"/>
            <charset val="1"/>
          </rPr>
          <t xml:space="preserve">
</t>
        </r>
      </text>
    </comment>
    <comment ref="G32" authorId="0" shapeId="0">
      <text>
        <r>
          <rPr>
            <sz val="8"/>
            <color indexed="81"/>
            <rFont val="Tahoma"/>
            <charset val="1"/>
          </rPr>
          <t xml:space="preserve">The </t>
        </r>
        <r>
          <rPr>
            <b/>
            <sz val="8"/>
            <color indexed="81"/>
            <rFont val="Tahoma"/>
            <charset val="1"/>
          </rPr>
          <t xml:space="preserve">consequences </t>
        </r>
        <r>
          <rPr>
            <sz val="8"/>
            <color indexed="81"/>
            <rFont val="Tahoma"/>
            <charset val="1"/>
          </rPr>
          <t>of a hazard being realised may be actual or potential harm.  
This will include be on a high/medium/low/very low score using attributes and scaling to consider 'harm'.</t>
        </r>
        <r>
          <rPr>
            <sz val="8"/>
            <color indexed="81"/>
            <rFont val="Tahoma"/>
            <charset val="1"/>
          </rPr>
          <t xml:space="preserve">
</t>
        </r>
      </text>
    </comment>
    <comment ref="H32" authorId="0" shapeId="0">
      <text>
        <r>
          <rPr>
            <b/>
            <sz val="8"/>
            <color indexed="81"/>
            <rFont val="Tahoma"/>
            <charset val="1"/>
          </rPr>
          <t>Magnitude of the risk</t>
        </r>
        <r>
          <rPr>
            <sz val="8"/>
            <color indexed="81"/>
            <rFont val="Tahoma"/>
            <charset val="1"/>
          </rPr>
          <t xml:space="preserve"> is determined by combining the probability with the magnitude of the potential consequences</t>
        </r>
        <r>
          <rPr>
            <sz val="8"/>
            <color indexed="81"/>
            <rFont val="Tahoma"/>
            <charset val="1"/>
          </rPr>
          <t xml:space="preserve">
</t>
        </r>
        <r>
          <rPr>
            <b/>
            <sz val="8"/>
            <color indexed="81"/>
            <rFont val="Tahoma"/>
            <charset val="1"/>
          </rPr>
          <t>High risks</t>
        </r>
        <r>
          <rPr>
            <sz val="8"/>
            <color indexed="81"/>
            <rFont val="Tahoma"/>
            <charset val="1"/>
          </rPr>
          <t xml:space="preserve"> require additional assessment and active management
</t>
        </r>
        <r>
          <rPr>
            <b/>
            <sz val="8"/>
            <color indexed="81"/>
            <rFont val="Tahoma"/>
            <charset val="1"/>
          </rPr>
          <t>Medium risks</t>
        </r>
        <r>
          <rPr>
            <sz val="8"/>
            <color indexed="81"/>
            <rFont val="Tahoma"/>
            <charset val="1"/>
          </rPr>
          <t xml:space="preserve"> require additional assessment and may require active management/monitoring 
</t>
        </r>
        <r>
          <rPr>
            <b/>
            <sz val="8"/>
            <color indexed="81"/>
            <rFont val="Tahoma"/>
            <charset val="1"/>
          </rPr>
          <t>Low and very low risks</t>
        </r>
        <r>
          <rPr>
            <sz val="8"/>
            <color indexed="81"/>
            <rFont val="Tahoma"/>
            <charset val="1"/>
          </rPr>
          <t xml:space="preserve"> require periodic review.</t>
        </r>
      </text>
    </comment>
    <comment ref="J32" authorId="0" shapeId="0">
      <text>
        <r>
          <rPr>
            <b/>
            <sz val="8"/>
            <color indexed="81"/>
            <rFont val="Tahoma"/>
            <charset val="1"/>
          </rPr>
          <t xml:space="preserve">Risk management </t>
        </r>
        <r>
          <rPr>
            <sz val="8"/>
            <color indexed="81"/>
            <rFont val="Tahoma"/>
            <charset val="1"/>
          </rPr>
          <t xml:space="preserve">involves breaking or limiting the source-pathway-receptor linkage to reduce risk.  
</t>
        </r>
        <r>
          <rPr>
            <sz val="8"/>
            <color indexed="81"/>
            <rFont val="Tahoma"/>
            <charset val="1"/>
          </rPr>
          <t xml:space="preserve">
</t>
        </r>
      </text>
    </comment>
  </commentList>
</comments>
</file>

<file path=xl/sharedStrings.xml><?xml version="1.0" encoding="utf-8"?>
<sst xmlns="http://schemas.openxmlformats.org/spreadsheetml/2006/main" count="259" uniqueCount="150">
  <si>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</si>
  <si>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</si>
  <si>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</si>
  <si>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</si>
  <si>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</si>
  <si>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</si>
  <si>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</si>
  <si>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</si>
  <si>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</si>
  <si>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</si>
  <si>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</si>
  <si>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</si>
  <si>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</si>
  <si>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</si>
  <si>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</si>
  <si>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</si>
  <si>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</si>
  <si>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</si>
  <si>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</si>
  <si>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</si>
  <si>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</si>
  <si>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</si>
  <si>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</si>
  <si>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</si>
  <si>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</si>
  <si>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</si>
  <si>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</si>
  <si>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</si>
  <si>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</si>
  <si>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</si>
  <si>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</si>
  <si>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</si>
  <si>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</si>
  <si>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</si>
  <si>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</si>
  <si>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</si>
  <si>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What is the magnitude of the risk after management? (This residual risk will be controlled by Compliance Assessment).</t>
  </si>
  <si>
    <t>Location of environmentally sensitive sites (km / m):</t>
  </si>
  <si>
    <t>Parameter 4</t>
  </si>
  <si>
    <t>Parameter 6</t>
  </si>
  <si>
    <t>Abbreviations:</t>
  </si>
  <si>
    <t>Nuisance - dust on cars, clothing etc.</t>
  </si>
  <si>
    <t>Odour</t>
  </si>
  <si>
    <t>Direct run-off from site across ground surface, via surface water drains, ditches etc.</t>
  </si>
  <si>
    <t>Groundwater</t>
  </si>
  <si>
    <t>Any</t>
  </si>
  <si>
    <t>Standard Facility:</t>
  </si>
  <si>
    <t>Local human population and local environment</t>
  </si>
  <si>
    <t xml:space="preserve">Abstraction from watercourse downstream of facility (for agricultural or potable use). </t>
  </si>
  <si>
    <t>Acute effects, closure of abstraction intakes.</t>
  </si>
  <si>
    <t>Parameter 7</t>
  </si>
  <si>
    <t>The scope of the permit and associated rules is defined by the following risk criteria:</t>
  </si>
  <si>
    <t>SR - Standard Rule</t>
  </si>
  <si>
    <t>Releases of particulate matter (dusts) and micro-organisms (bioaerosols).</t>
  </si>
  <si>
    <t>Air transport then inhalation.</t>
  </si>
  <si>
    <t>Local human population, livestock and wildlife.</t>
  </si>
  <si>
    <t>Vehicles entering and leaving site.</t>
  </si>
  <si>
    <t>If waste is washed off site it may contaminate buildings / gardens / natural habitats downstream.</t>
  </si>
  <si>
    <t>All on-site hazards: wastes; machinery and vehicles.</t>
  </si>
  <si>
    <t>Transport through soil/groundwater then extraction at borehole.</t>
  </si>
  <si>
    <t>Nuisance, loss of amenity, loss of sleep.</t>
  </si>
  <si>
    <t xml:space="preserve">Noise through the air and vibration through the ground. </t>
  </si>
  <si>
    <t>Local human population and local environment.</t>
  </si>
  <si>
    <t>As above</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</si>
  <si>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</si>
  <si>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</si>
  <si>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</si>
  <si>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</si>
  <si>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</si>
  <si>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</si>
  <si>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</si>
  <si>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</si>
  <si>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</si>
  <si>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</si>
  <si>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Arson and / or vandalism causing the release of polluting materials to air (smoke or fumes), water or land.</t>
  </si>
  <si>
    <t>Air transport of smoke.  Spillages and contaminated firewater by direct run-off from site and via surface water drains and ditches.</t>
  </si>
  <si>
    <t>Parameter 5</t>
  </si>
  <si>
    <t xml:space="preserve">Litter </t>
  </si>
  <si>
    <t>Harm to human health - from waste carried off site and faeces.  Nuisance and  loss of amenity.</t>
  </si>
  <si>
    <t>Accidental fire causing the release of polluting materials to air (smoke or fumes), water or land.</t>
  </si>
  <si>
    <t>As above.</t>
  </si>
  <si>
    <t>Harm to protected site through toxic contamination, nutrient enrichment, smothering, disturbance, predation etc.</t>
  </si>
  <si>
    <t>All surface waters close to and downstream of site.</t>
  </si>
  <si>
    <t>As above (excluding comments on access to waste).  Permitted activities do not include the burning of waste.</t>
  </si>
  <si>
    <t>Road safety, local residents often sensitive to mud on roads.</t>
  </si>
  <si>
    <t>Spillage of liquids, leachate from waste, contaminated rainwater run-off from waste e.g. containing suspended solids.</t>
  </si>
  <si>
    <t>As above.  Local residents often sensitive to dust.</t>
  </si>
  <si>
    <t>Local residents often sensitive to litter, however permitted waste types have low litter potential.</t>
  </si>
  <si>
    <t>As above.  Appropriate measures could include clearing waste, litter and mud arising from the activities from affected areas outside the site.</t>
  </si>
  <si>
    <t>Local residents often sensitive to odour, however permitted waste types have low odour potential.</t>
  </si>
  <si>
    <t>SR - emissions shall be free from noise and vibration......  SR (if required) - noise and vibration management plan.</t>
  </si>
  <si>
    <t xml:space="preserve">Permitted waste types unlikely to attract pests. </t>
  </si>
  <si>
    <t xml:space="preserve">Permitted waste types are inert so any waste washed off site will add to the volume of the local post-flood clean up workload, rather than the hazard. </t>
  </si>
  <si>
    <t>SR - activities shall be managed and operated in accordance with a management system (will include site security measures to prevent unauthorised access).</t>
  </si>
  <si>
    <t>Permitted wastes unlikely to contaminate groundwater.</t>
  </si>
  <si>
    <t xml:space="preserve">Respiratory irritation, illness and nuisance to local population.  Injury to staff, fire fighters or arsonists/vandals. Pollution of water or land. </t>
  </si>
  <si>
    <t>Respiratory irritation, illness and nuisance to local population.  Injury to staff or fire fighters. Pollution of water or land.</t>
  </si>
  <si>
    <t>Chronic effects: deterioration of water quality</t>
  </si>
  <si>
    <t>Parameter 8</t>
  </si>
  <si>
    <t>SR -requires a with a written management system that identifies and minimises risks of pollution, including those arising from operations, maintenance, accidents, incidents, non-conformances (will include flood risk management).</t>
  </si>
  <si>
    <t>SR -requires a with a written management system that identifies and minimises risks of pollution, including those arising from operations, maintenance, accidents, incidents, non-conformances (will include fire and spillages).</t>
  </si>
  <si>
    <t>The activities shall not be carried out within an Air Quality Management Area (AQMA) designated for particulate matter in the form of PM10.</t>
  </si>
  <si>
    <t>The only point source discharges to controlled waters or groundwater, are surface water from the roofs of buildings and from areas of the facility not used for the storage or treatment of wastes.</t>
  </si>
  <si>
    <t>SR requires an emissions management plan when appropriate  -   appropriate measures may include litter picking affected areas/ rejection of waste loads.</t>
  </si>
  <si>
    <t xml:space="preserve">SR -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SR (if required) - emissions management plan.. </t>
  </si>
  <si>
    <t>Permitted waste types - Permitted wastes shall include only bottom ash and slag other than those mentioned in waste code 19 01 11</t>
  </si>
  <si>
    <t>Specified waste shall be stored on an impermeable surface with sealed drainage system.</t>
  </si>
  <si>
    <t>The ash separation process shall take place inside a building</t>
  </si>
  <si>
    <t xml:space="preserve">Permitted wastes unlikely to attract scavenging animals and birds. </t>
  </si>
  <si>
    <t>Permitted waste types unlikely to include flammable materials</t>
  </si>
  <si>
    <t>Very Low</t>
  </si>
  <si>
    <t>Waste types are non-hazardous so harm is likely to be temporary and reversible.</t>
  </si>
  <si>
    <t>Greater than 500 metres (see below)</t>
  </si>
  <si>
    <t>Generic risk assessment for draft standard rules set number SR2012N0 13 V1.0</t>
  </si>
  <si>
    <t>Permitted waste types are non hazardous but the treatment activities will produce particulate matter so a high magnitude risk is estimated.  The permitted level of throughput and potential size of the facility means there is potential for exposure if anyone is living or working close to the site (apart from the operator and employees).  There is potential for increased dust generation from permitted activities during prolonged dry periods e.g. summer months.</t>
  </si>
  <si>
    <t>SR - All ash separation and screening processes shall be carried out inside a building. All ash storage shall either be undercover or the surface of stockpile shall be moistened to minimise dust and particualte generation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SR (if required) - emissions management plan.</t>
  </si>
  <si>
    <t>Permitted waste types do not include sludges or liquids so only a medium magnitude risk is estimated. No point source emissions to water are permitted, but there is potential for contaminated rainwater and dust-supression run-off from wastes stored outside buildings.</t>
  </si>
  <si>
    <t>SR - All liquids shall be provided with secondary containment.... (applies to non- wastes such as fuels). Run-off restricted by SR on  emissions of substances .... , with appropriate measures. Storage has distance limitations from watercourses.</t>
  </si>
  <si>
    <t>SR -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At 500 metres or above, the potential hazards from the permitted activities pose a low risk to the broad sensitivity of species and habitats groups. The standard permit only applies at this distance or more.</t>
  </si>
  <si>
    <t>Permitted activities - The storage of waste prior to treatment(R13), treatment of Incinerator Bottom Ash only(R5) and the recycling/reclamation of metals and metal compounds (R4).</t>
  </si>
  <si>
    <t>Parameter 9</t>
  </si>
  <si>
    <t>SR - emissions shall be free from odour….  Condition 3.3.2 of SR requires operator to maintain and implement an odour management plan.</t>
  </si>
  <si>
    <t>Installation: Treatment of Incinerator Bottom Ash - no more than 75000 tonnes per annum</t>
  </si>
  <si>
    <t>Quantity of waste accepted at the facility: less than  75,000 tonnes per annum.</t>
  </si>
  <si>
    <t xml:space="preserve">The activities shall not be carried out within 500 metres of a European Site (candidate or Special Area of Conservation,  proposed or Special Protection Area or Ramsar site) or a Site of Special Scientific Interest (SSSI). </t>
  </si>
  <si>
    <t>The activities shall not be carried out within storage and treatment of wastes must be at least 250 metres away from the nearest sensitive receptor (typically a dwelling or workplace).</t>
  </si>
  <si>
    <t>The activities shall not be carried out within10 metres from any watercourse; a groundwater source protection zone 2, or if a source protection zone has not been defined then within 250 metres of any well, spring or borehole used for the supply of water for human consumption. This must include private water supplies.</t>
  </si>
  <si>
    <t>Local human population.</t>
  </si>
  <si>
    <t>Air transport then deposition.</t>
  </si>
  <si>
    <t>As above .</t>
  </si>
  <si>
    <t>Nuisance, loss of amenity and harm to animal health.</t>
  </si>
  <si>
    <t>Waste, litter and mud on local roads.</t>
  </si>
  <si>
    <t>Nuisance, loss of amenity.</t>
  </si>
  <si>
    <t>Noise and vibration.</t>
  </si>
  <si>
    <t>Local residents often sensitive to noise and vibration.</t>
  </si>
  <si>
    <t>Scavenging animals and scavenging birds.</t>
  </si>
  <si>
    <t>Air transport and over land.</t>
  </si>
  <si>
    <t>Pests (e.g. flies).</t>
  </si>
  <si>
    <t>Harm to human health, nuisance, loss of amenity.</t>
  </si>
  <si>
    <t>Flood waters.</t>
  </si>
  <si>
    <t>Flooding of site.</t>
  </si>
  <si>
    <t>Local human population and / or livestock after gaining unauthorised access to the waste operation.</t>
  </si>
  <si>
    <t>Bodily injury.</t>
  </si>
  <si>
    <t>Direct physical contact.</t>
  </si>
  <si>
    <t>Permitted waste types are non hazardous therefore only a low magnitude risk is estimated.</t>
  </si>
  <si>
    <t>Acute effects: oxygen depletion, fish kill and algal blooms.</t>
  </si>
  <si>
    <t>Contaminated waters used for recreational purposes.</t>
  </si>
  <si>
    <t>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t>
  </si>
  <si>
    <t>Protected sites -  European sites and SSSIs.</t>
  </si>
  <si>
    <t>Natural Resources Wales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</si>
</sst>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b/>
      <sz val="10"/>
      <name val="Arial"/>
      <family val="2"/>
    </font>
    <font>
      <b/>
      <sz val="12"/>
      <name val="Arial"/>
      <family val="2"/>
    </font>
    <font>
      <sz val="12"/>
      <name val="Arial"/>
      <family val="2"/>
    </font>
    <font>
      <b/>
      <sz val="12"/>
      <name val="Arial"/>
      <family val="2"/>
    </font>
    <font>
      <b/>
      <sz val="14"/>
      <name val="Arial"/>
      <family val="2"/>
    </font>
    <font>
      <b/>
      <sz val="14"/>
      <name val="Arial"/>
      <family val="2"/>
    </font>
    <font>
      <b/>
      <sz val="10"/>
      <name val="Arial"/>
      <family val="2"/>
    </font>
    <font>
      <sz val="10"/>
      <name val="Arial"/>
      <family val="2"/>
    </font>
    <font>
      <sz val="8"/>
      <color indexed="81"/>
      <name val="Tahoma"/>
      <charset val="1"/>
    </font>
    <font>
      <b/>
      <sz val="8"/>
      <color indexed="81"/>
      <name val="Tahoma"/>
      <charset val="1"/>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31">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s>
  <cellStyleXfs count="1">
    <xf numFmtId="0" fontId="0" fillId="0" borderId="0"/>
  </cellStyleXfs>
  <cellXfs count="106">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4" fillId="2" borderId="10" xfId="0" applyFont="1" applyFill="1" applyBorder="1" applyAlignment="1">
      <alignment vertical="center"/>
    </xf>
    <xf numFmtId="0" fontId="4" fillId="2" borderId="9" xfId="0" applyFont="1" applyFill="1" applyBorder="1" applyAlignment="1">
      <alignment horizontal="centerContinuous" vertical="center"/>
    </xf>
    <xf numFmtId="0" fontId="4" fillId="2" borderId="9" xfId="0" applyFont="1" applyFill="1" applyBorder="1" applyAlignment="1">
      <alignment vertical="center"/>
    </xf>
    <xf numFmtId="0" fontId="2"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7" fillId="0" borderId="0" xfId="0" applyFont="1" applyFill="1" applyBorder="1"/>
    <xf numFmtId="0" fontId="7"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7" fillId="0" borderId="0" xfId="0" applyFont="1" applyFill="1" applyBorder="1" applyProtection="1"/>
    <xf numFmtId="0" fontId="7"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0" fillId="0" borderId="0" xfId="0"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7" xfId="0" applyNumberFormat="1" applyFill="1" applyBorder="1" applyAlignment="1" applyProtection="1">
      <alignment vertical="top" wrapText="1"/>
      <protection locked="0"/>
    </xf>
    <xf numFmtId="0" fontId="0" fillId="0" borderId="0" xfId="0" applyAlignment="1"/>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5" borderId="25" xfId="0" applyFill="1" applyBorder="1" applyAlignment="1" applyProtection="1">
      <alignment vertical="top" wrapText="1"/>
      <protection locked="0"/>
    </xf>
    <xf numFmtId="0" fontId="0" fillId="5" borderId="26" xfId="0" applyFill="1" applyBorder="1" applyAlignment="1" applyProtection="1">
      <alignment vertical="top" wrapText="1"/>
      <protection locked="0"/>
    </xf>
    <xf numFmtId="0" fontId="1" fillId="8" borderId="23" xfId="0" applyFont="1"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0" fillId="0" borderId="22" xfId="0" applyNumberFormat="1"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0" fillId="5" borderId="28" xfId="0" applyFill="1" applyBorder="1" applyAlignment="1" applyProtection="1">
      <alignment vertical="top" wrapText="1"/>
      <protection locked="0"/>
    </xf>
    <xf numFmtId="0" fontId="0" fillId="5" borderId="29" xfId="0" applyFill="1" applyBorder="1" applyAlignment="1" applyProtection="1">
      <alignment vertical="top" wrapText="1"/>
      <protection locked="0"/>
    </xf>
    <xf numFmtId="0" fontId="1" fillId="8" borderId="3" xfId="0" applyFont="1" applyFill="1" applyBorder="1" applyAlignment="1" applyProtection="1">
      <alignment vertical="top" wrapText="1"/>
      <protection locked="0"/>
    </xf>
    <xf numFmtId="0" fontId="0" fillId="0" borderId="4" xfId="0" applyFill="1" applyBorder="1" applyAlignment="1" applyProtection="1">
      <alignment vertical="top" wrapText="1"/>
      <protection locked="0"/>
    </xf>
    <xf numFmtId="0" fontId="0" fillId="0" borderId="30" xfId="0" applyBorder="1" applyAlignment="1" applyProtection="1">
      <alignment vertical="top" wrapText="1"/>
      <protection locked="0"/>
    </xf>
    <xf numFmtId="0" fontId="8" fillId="0" borderId="7" xfId="0" applyFont="1" applyFill="1" applyBorder="1" applyAlignment="1" applyProtection="1">
      <alignment vertical="top" wrapText="1"/>
      <protection locked="0"/>
    </xf>
    <xf numFmtId="0" fontId="8" fillId="0" borderId="5" xfId="0" applyFont="1" applyBorder="1" applyAlignment="1" applyProtection="1">
      <alignment vertical="top" wrapText="1"/>
      <protection locked="0"/>
    </xf>
    <xf numFmtId="0" fontId="8" fillId="0" borderId="13" xfId="0" applyFont="1" applyBorder="1" applyAlignment="1" applyProtection="1">
      <alignment vertical="top" wrapText="1"/>
      <protection locked="0"/>
    </xf>
    <xf numFmtId="0" fontId="0" fillId="0" borderId="0" xfId="0" applyAlignment="1">
      <alignment wrapText="1"/>
    </xf>
    <xf numFmtId="0" fontId="8" fillId="0" borderId="5" xfId="0" applyNumberFormat="1" applyFont="1" applyBorder="1" applyAlignment="1" applyProtection="1">
      <alignment vertical="top" wrapText="1"/>
      <protection locked="0"/>
    </xf>
    <xf numFmtId="0" fontId="8" fillId="0" borderId="12" xfId="0" applyFont="1" applyBorder="1" applyAlignment="1" applyProtection="1">
      <alignment vertical="top" wrapText="1"/>
      <protection locked="0"/>
    </xf>
    <xf numFmtId="0" fontId="8" fillId="0" borderId="0" xfId="0" applyFont="1" applyFill="1" applyBorder="1" applyProtection="1"/>
    <xf numFmtId="0" fontId="8" fillId="0" borderId="0" xfId="0" applyFont="1" applyAlignment="1">
      <alignment vertical="top"/>
    </xf>
    <xf numFmtId="0" fontId="8" fillId="0" borderId="0" xfId="0" applyFont="1" applyAlignment="1"/>
    <xf numFmtId="0" fontId="0" fillId="0" borderId="0" xfId="0" applyAlignment="1">
      <alignment wrapText="1"/>
    </xf>
    <xf numFmtId="15" fontId="8" fillId="9" borderId="15" xfId="0" applyNumberFormat="1" applyFont="1" applyFill="1" applyBorder="1" applyAlignment="1" applyProtection="1">
      <alignment horizontal="left" vertical="top" wrapText="1"/>
      <protection locked="0"/>
    </xf>
    <xf numFmtId="0" fontId="8" fillId="0" borderId="15" xfId="0" applyFont="1" applyBorder="1" applyAlignment="1" applyProtection="1">
      <alignment horizontal="left" vertical="top" wrapText="1"/>
      <protection locked="0"/>
    </xf>
    <xf numFmtId="0" fontId="8" fillId="9" borderId="15" xfId="0" applyFont="1" applyFill="1" applyBorder="1" applyAlignment="1" applyProtection="1">
      <alignment vertical="top" wrapText="1"/>
      <protection locked="0"/>
    </xf>
    <xf numFmtId="0" fontId="0" fillId="9" borderId="15" xfId="0"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9" borderId="16" xfId="0" applyFill="1" applyBorder="1" applyAlignment="1" applyProtection="1">
      <alignment vertical="top" wrapText="1"/>
      <protection locked="0"/>
    </xf>
    <xf numFmtId="0" fontId="8" fillId="0" borderId="0" xfId="0" applyFont="1" applyAlignment="1">
      <alignment horizontal="left"/>
    </xf>
    <xf numFmtId="0" fontId="0" fillId="0" borderId="0" xfId="0" applyAlignment="1">
      <alignment horizontal="left"/>
    </xf>
    <xf numFmtId="0" fontId="0" fillId="0" borderId="0" xfId="0" applyAlignment="1">
      <alignment vertical="top"/>
    </xf>
    <xf numFmtId="0" fontId="0" fillId="0" borderId="0" xfId="0" applyAlignment="1">
      <alignment vertical="top" wrapText="1"/>
    </xf>
    <xf numFmtId="0" fontId="0" fillId="0" borderId="0" xfId="0" applyAlignment="1"/>
    <xf numFmtId="0" fontId="8" fillId="0" borderId="0" xfId="0" applyFont="1" applyAlignment="1">
      <alignment vertical="top" wrapText="1"/>
    </xf>
    <xf numFmtId="0" fontId="8" fillId="0" borderId="0" xfId="0" applyFont="1" applyAlignment="1">
      <alignment wrapText="1"/>
    </xf>
    <xf numFmtId="0" fontId="5" fillId="0" borderId="0" xfId="0" applyFont="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25"/>
  <sheetViews>
    <sheetView tabSelected="1" topLeftCell="B1" zoomScale="90" zoomScaleNormal="90" zoomScaleSheetLayoutView="100" workbookViewId="0">
      <selection activeCell="B1" sqref="B1"/>
    </sheetView>
  </sheetViews>
  <sheetFormatPr defaultRowHeight="12.75" x14ac:dyDescent="0.2"/>
  <cols>
    <col min="1" max="1" width="9.140625" hidden="1" customWidth="1"/>
    <col min="2" max="2" width="16.7109375" customWidth="1"/>
    <col min="3" max="3" width="16.85546875" customWidth="1"/>
    <col min="4" max="5" width="16.7109375" customWidth="1"/>
    <col min="6" max="6" width="13.140625" customWidth="1"/>
    <col min="7" max="7" width="13" customWidth="1"/>
    <col min="8" max="8" width="12.85546875" customWidth="1"/>
    <col min="9" max="9" width="25.28515625" customWidth="1"/>
    <col min="10" max="10" width="34.28515625" customWidth="1"/>
    <col min="11" max="11" width="16.7109375" customWidth="1"/>
  </cols>
  <sheetData>
    <row r="1" spans="1:13" ht="18" x14ac:dyDescent="0.25">
      <c r="B1" s="105" t="s">
        <v>113</v>
      </c>
      <c r="C1" s="21"/>
      <c r="D1" s="21"/>
      <c r="E1" s="20"/>
    </row>
    <row r="2" spans="1:13" ht="12.75" customHeight="1" x14ac:dyDescent="0.25">
      <c r="B2" s="43"/>
      <c r="C2" s="43"/>
      <c r="D2" s="43"/>
      <c r="E2" s="45"/>
      <c r="F2" s="39"/>
      <c r="G2" s="39"/>
      <c r="H2" s="39"/>
      <c r="I2" s="39"/>
      <c r="J2" s="39"/>
      <c r="K2" s="39"/>
    </row>
    <row r="3" spans="1:13" ht="15.75" x14ac:dyDescent="0.25">
      <c r="B3" s="44" t="s">
        <v>46</v>
      </c>
      <c r="C3" s="44"/>
      <c r="D3" s="44"/>
      <c r="E3" s="46"/>
      <c r="F3" s="94" t="s">
        <v>122</v>
      </c>
      <c r="G3" s="95"/>
      <c r="H3" s="95"/>
      <c r="I3" s="95"/>
      <c r="J3" s="95"/>
      <c r="K3" s="40"/>
    </row>
    <row r="4" spans="1:13" ht="9.75" customHeight="1" x14ac:dyDescent="0.25">
      <c r="B4" s="44"/>
      <c r="C4" s="44"/>
      <c r="D4" s="44"/>
      <c r="E4" s="46"/>
      <c r="F4" s="42"/>
      <c r="G4" s="42"/>
      <c r="H4" s="39"/>
      <c r="I4" s="39"/>
      <c r="J4" s="39"/>
      <c r="K4" s="39"/>
    </row>
    <row r="5" spans="1:13" ht="15.75" x14ac:dyDescent="0.25">
      <c r="B5" s="44" t="s">
        <v>0</v>
      </c>
      <c r="C5" s="46"/>
      <c r="D5" s="46"/>
      <c r="E5" s="46"/>
      <c r="F5" s="95" t="s">
        <v>35</v>
      </c>
      <c r="G5" s="95"/>
      <c r="H5" s="95"/>
      <c r="I5" s="95"/>
      <c r="J5" s="95"/>
      <c r="K5" s="40"/>
    </row>
    <row r="6" spans="1:13" ht="9.75" customHeight="1" x14ac:dyDescent="0.25">
      <c r="B6" s="47"/>
      <c r="C6" s="42"/>
      <c r="D6" s="42"/>
      <c r="E6" s="42"/>
      <c r="F6" s="42"/>
      <c r="G6" s="42"/>
      <c r="H6" s="39"/>
      <c r="I6" s="39"/>
      <c r="J6" s="39"/>
      <c r="K6" s="39"/>
    </row>
    <row r="7" spans="1:13" ht="15.75" customHeight="1" x14ac:dyDescent="0.25">
      <c r="B7" s="44" t="s">
        <v>37</v>
      </c>
      <c r="C7" s="46"/>
      <c r="D7" s="46"/>
      <c r="E7" s="46"/>
      <c r="F7" s="94" t="s">
        <v>112</v>
      </c>
      <c r="G7" s="96"/>
      <c r="H7" s="96"/>
      <c r="I7" s="96"/>
      <c r="J7" s="96"/>
      <c r="K7" s="40"/>
    </row>
    <row r="8" spans="1:13" ht="10.5" customHeight="1" x14ac:dyDescent="0.2">
      <c r="B8" s="42"/>
      <c r="C8" s="42"/>
      <c r="D8" s="42"/>
      <c r="E8" s="42"/>
      <c r="F8" s="42"/>
      <c r="G8" s="42"/>
      <c r="H8" s="39"/>
      <c r="I8" s="39"/>
      <c r="J8" s="39"/>
      <c r="K8" s="39"/>
    </row>
    <row r="9" spans="1:13" ht="15.75" x14ac:dyDescent="0.25">
      <c r="B9" s="48" t="s">
        <v>1</v>
      </c>
      <c r="C9" s="42"/>
      <c r="D9" s="42"/>
      <c r="E9" s="42"/>
      <c r="F9" s="97" t="s">
        <v>149</v>
      </c>
      <c r="G9" s="97"/>
      <c r="H9" s="97"/>
      <c r="I9" s="97"/>
      <c r="J9" s="97"/>
      <c r="K9" s="41"/>
    </row>
    <row r="10" spans="1:13" ht="11.25" customHeight="1" x14ac:dyDescent="0.25">
      <c r="B10" s="48"/>
      <c r="C10" s="42"/>
      <c r="D10" s="42"/>
      <c r="E10" s="42"/>
      <c r="F10" s="42"/>
      <c r="G10" s="42"/>
      <c r="H10" s="43"/>
      <c r="I10" s="39"/>
      <c r="J10" s="39"/>
      <c r="K10" s="39"/>
    </row>
    <row r="11" spans="1:13" ht="15.75" x14ac:dyDescent="0.25">
      <c r="B11" s="44" t="s">
        <v>2</v>
      </c>
      <c r="C11" s="42"/>
      <c r="D11" s="42"/>
      <c r="E11" s="42"/>
      <c r="F11" s="92">
        <v>41289</v>
      </c>
      <c r="G11" s="93"/>
      <c r="H11" s="93"/>
      <c r="I11" s="93"/>
      <c r="J11" s="93"/>
      <c r="K11" s="40"/>
    </row>
    <row r="12" spans="1:13" ht="15.75" x14ac:dyDescent="0.25">
      <c r="B12" s="44"/>
      <c r="C12" s="42"/>
      <c r="D12" s="42"/>
      <c r="E12" s="42"/>
      <c r="F12" s="42"/>
      <c r="G12" s="42"/>
      <c r="H12" s="44"/>
      <c r="I12" s="42"/>
      <c r="J12" s="42"/>
      <c r="K12" s="42"/>
    </row>
    <row r="13" spans="1:13" ht="15.75" x14ac:dyDescent="0.25">
      <c r="A13" s="13"/>
      <c r="B13" s="51"/>
      <c r="C13" s="51" t="s">
        <v>51</v>
      </c>
      <c r="D13" s="52"/>
      <c r="E13" s="52"/>
      <c r="F13" s="52"/>
      <c r="G13" s="52"/>
      <c r="H13" s="51"/>
      <c r="I13" s="52"/>
      <c r="J13" s="52"/>
      <c r="K13" s="52"/>
      <c r="L13" s="13"/>
      <c r="M13" s="13"/>
    </row>
    <row r="14" spans="1:13" ht="22.5" customHeight="1" x14ac:dyDescent="0.25">
      <c r="A14" s="13"/>
      <c r="B14" s="51"/>
      <c r="C14" t="s">
        <v>31</v>
      </c>
      <c r="D14" s="88" t="s">
        <v>119</v>
      </c>
      <c r="E14" s="52"/>
      <c r="F14" s="52"/>
      <c r="G14" s="52"/>
      <c r="H14" s="51"/>
      <c r="I14" s="52"/>
      <c r="J14" s="52"/>
      <c r="K14" s="52"/>
      <c r="L14" s="13"/>
      <c r="M14" s="13"/>
    </row>
    <row r="15" spans="1:13" x14ac:dyDescent="0.2">
      <c r="A15" s="13"/>
      <c r="C15" s="100" t="s">
        <v>32</v>
      </c>
      <c r="D15" s="101" t="s">
        <v>105</v>
      </c>
      <c r="E15" s="101"/>
      <c r="F15" s="101"/>
      <c r="G15" s="101"/>
      <c r="H15" s="101"/>
      <c r="I15" s="101"/>
      <c r="J15" s="101"/>
      <c r="K15" s="101"/>
      <c r="L15" s="13"/>
      <c r="M15" s="13"/>
    </row>
    <row r="16" spans="1:13" ht="3" customHeight="1" x14ac:dyDescent="0.2">
      <c r="A16" s="13"/>
      <c r="C16" s="100"/>
      <c r="D16" s="101"/>
      <c r="E16" s="101"/>
      <c r="F16" s="101"/>
      <c r="G16" s="101"/>
      <c r="H16" s="101"/>
      <c r="I16" s="101"/>
      <c r="J16" s="101"/>
      <c r="K16" s="101"/>
      <c r="L16" s="13"/>
      <c r="M16" s="13"/>
    </row>
    <row r="17" spans="1:17" x14ac:dyDescent="0.2">
      <c r="A17" s="13"/>
      <c r="C17" t="s">
        <v>33</v>
      </c>
      <c r="D17" s="102" t="s">
        <v>123</v>
      </c>
      <c r="E17" s="102"/>
      <c r="F17" s="102"/>
      <c r="G17" s="102"/>
      <c r="H17" s="102"/>
      <c r="I17" s="102"/>
      <c r="J17" s="102"/>
      <c r="K17" s="102"/>
      <c r="L17" s="13"/>
      <c r="M17" s="13"/>
    </row>
    <row r="18" spans="1:17" x14ac:dyDescent="0.2">
      <c r="A18" s="13"/>
      <c r="C18" t="s">
        <v>38</v>
      </c>
      <c r="D18" t="s">
        <v>101</v>
      </c>
      <c r="K18" s="52"/>
      <c r="L18" s="13"/>
      <c r="M18" s="13"/>
    </row>
    <row r="19" spans="1:17" x14ac:dyDescent="0.2">
      <c r="A19" s="13"/>
      <c r="C19" t="s">
        <v>76</v>
      </c>
      <c r="D19" s="98" t="s">
        <v>107</v>
      </c>
      <c r="E19" s="99"/>
      <c r="F19" s="99"/>
      <c r="G19" s="99"/>
      <c r="H19" s="99"/>
      <c r="I19" s="99"/>
      <c r="J19" s="99"/>
      <c r="K19" s="52"/>
      <c r="L19" s="13"/>
      <c r="M19" s="13"/>
    </row>
    <row r="20" spans="1:17" x14ac:dyDescent="0.2">
      <c r="A20" s="13"/>
      <c r="C20" s="100" t="s">
        <v>76</v>
      </c>
      <c r="D20" s="103" t="s">
        <v>106</v>
      </c>
      <c r="E20" s="101"/>
      <c r="F20" s="101"/>
      <c r="G20" s="101"/>
      <c r="H20" s="101"/>
      <c r="I20" s="101"/>
      <c r="J20" s="101"/>
      <c r="K20" s="101"/>
      <c r="L20" s="13"/>
      <c r="M20" s="13"/>
    </row>
    <row r="21" spans="1:17" ht="2.25" customHeight="1" x14ac:dyDescent="0.2">
      <c r="A21" s="13"/>
      <c r="C21" s="100"/>
      <c r="D21" s="101"/>
      <c r="E21" s="101"/>
      <c r="F21" s="101"/>
      <c r="G21" s="101"/>
      <c r="H21" s="101"/>
      <c r="I21" s="101"/>
      <c r="J21" s="101"/>
      <c r="K21" s="101"/>
      <c r="L21" s="13"/>
      <c r="M21" s="13"/>
    </row>
    <row r="22" spans="1:17" x14ac:dyDescent="0.2">
      <c r="A22" s="13"/>
      <c r="C22" s="100" t="s">
        <v>39</v>
      </c>
      <c r="D22" s="91" t="s">
        <v>102</v>
      </c>
      <c r="E22" s="91"/>
      <c r="F22" s="91"/>
      <c r="G22" s="91"/>
      <c r="H22" s="91"/>
      <c r="I22" s="91"/>
      <c r="J22" s="91"/>
      <c r="K22" s="91"/>
      <c r="L22" s="64"/>
      <c r="M22" s="13"/>
    </row>
    <row r="23" spans="1:17" x14ac:dyDescent="0.2">
      <c r="A23" s="13"/>
      <c r="C23" s="100"/>
      <c r="D23" s="91"/>
      <c r="E23" s="91"/>
      <c r="F23" s="91"/>
      <c r="G23" s="91"/>
      <c r="H23" s="91"/>
      <c r="I23" s="91"/>
      <c r="J23" s="91"/>
      <c r="K23" s="91"/>
      <c r="L23" s="64"/>
      <c r="M23" s="13"/>
    </row>
    <row r="24" spans="1:17" x14ac:dyDescent="0.2">
      <c r="A24" s="13"/>
      <c r="C24" s="100" t="s">
        <v>50</v>
      </c>
      <c r="D24" s="104" t="s">
        <v>124</v>
      </c>
      <c r="E24" s="91"/>
      <c r="F24" s="91"/>
      <c r="G24" s="91"/>
      <c r="H24" s="91"/>
      <c r="I24" s="91"/>
      <c r="J24" s="91"/>
      <c r="K24" s="91"/>
      <c r="L24" s="13"/>
      <c r="M24" s="13"/>
    </row>
    <row r="25" spans="1:17" x14ac:dyDescent="0.2">
      <c r="A25" s="13"/>
      <c r="C25" s="100"/>
      <c r="D25" s="91"/>
      <c r="E25" s="91"/>
      <c r="F25" s="91"/>
      <c r="G25" s="91"/>
      <c r="H25" s="91"/>
      <c r="I25" s="91"/>
      <c r="J25" s="91"/>
      <c r="K25" s="91"/>
      <c r="L25" s="13"/>
      <c r="M25" s="13"/>
    </row>
    <row r="26" spans="1:17" x14ac:dyDescent="0.2">
      <c r="A26" s="13"/>
      <c r="C26" s="100" t="s">
        <v>98</v>
      </c>
      <c r="D26" s="91" t="s">
        <v>126</v>
      </c>
      <c r="E26" s="91"/>
      <c r="F26" s="91"/>
      <c r="G26" s="91"/>
      <c r="H26" s="91"/>
      <c r="I26" s="91"/>
      <c r="J26" s="91"/>
      <c r="K26" s="91"/>
      <c r="O26" s="52"/>
      <c r="P26" s="13"/>
      <c r="Q26" s="13"/>
    </row>
    <row r="27" spans="1:17" x14ac:dyDescent="0.2">
      <c r="A27" s="13"/>
      <c r="C27" s="100"/>
      <c r="D27" s="91"/>
      <c r="E27" s="91"/>
      <c r="F27" s="91"/>
      <c r="G27" s="91"/>
      <c r="H27" s="91"/>
      <c r="I27" s="91"/>
      <c r="J27" s="91"/>
      <c r="K27" s="91"/>
      <c r="O27" s="52"/>
      <c r="P27" s="13"/>
      <c r="Q27" s="13"/>
    </row>
    <row r="28" spans="1:17" x14ac:dyDescent="0.2">
      <c r="A28" s="13"/>
      <c r="C28" s="89" t="s">
        <v>120</v>
      </c>
      <c r="D28" s="90" t="s">
        <v>125</v>
      </c>
      <c r="E28" s="85"/>
      <c r="F28" s="85"/>
      <c r="G28" s="85"/>
      <c r="H28" s="85"/>
      <c r="I28" s="85"/>
      <c r="J28" s="85"/>
      <c r="K28" s="85"/>
      <c r="O28" s="52"/>
      <c r="P28" s="13"/>
      <c r="Q28" s="13"/>
    </row>
    <row r="29" spans="1:17" x14ac:dyDescent="0.2">
      <c r="A29" s="13"/>
      <c r="C29" t="s">
        <v>40</v>
      </c>
      <c r="D29" t="s">
        <v>52</v>
      </c>
      <c r="K29" s="52"/>
      <c r="L29" s="13"/>
      <c r="M29" s="13"/>
    </row>
    <row r="30" spans="1:17" ht="13.5" thickBot="1" x14ac:dyDescent="0.25">
      <c r="B30" s="13"/>
      <c r="C30" s="13"/>
      <c r="D30" s="13"/>
      <c r="E30" s="13"/>
      <c r="F30" s="12"/>
      <c r="G30" s="13"/>
      <c r="H30" s="13"/>
      <c r="I30" s="13"/>
      <c r="J30" s="13"/>
      <c r="K30" s="13"/>
    </row>
    <row r="31" spans="1:17" ht="28.5" customHeight="1" thickTop="1" x14ac:dyDescent="0.2">
      <c r="A31" s="2"/>
      <c r="B31" s="18" t="s">
        <v>3</v>
      </c>
      <c r="C31" s="14"/>
      <c r="D31" s="14"/>
      <c r="E31" s="14"/>
      <c r="F31" s="15"/>
      <c r="G31" s="16" t="s">
        <v>4</v>
      </c>
      <c r="H31" s="16"/>
      <c r="I31" s="17"/>
      <c r="J31" s="18" t="s">
        <v>34</v>
      </c>
      <c r="K31" s="19"/>
    </row>
    <row r="32" spans="1:17" ht="25.5" x14ac:dyDescent="0.2">
      <c r="A32" s="1"/>
      <c r="B32" s="3" t="s">
        <v>5</v>
      </c>
      <c r="C32" s="4" t="s">
        <v>6</v>
      </c>
      <c r="D32" s="4" t="s">
        <v>7</v>
      </c>
      <c r="E32" s="5" t="s">
        <v>8</v>
      </c>
      <c r="F32" s="3" t="s">
        <v>9</v>
      </c>
      <c r="G32" s="4" t="s">
        <v>10</v>
      </c>
      <c r="H32" s="4" t="s">
        <v>11</v>
      </c>
      <c r="I32" s="5" t="s">
        <v>12</v>
      </c>
      <c r="J32" s="3" t="s">
        <v>13</v>
      </c>
      <c r="K32" s="57" t="s">
        <v>14</v>
      </c>
    </row>
    <row r="33" spans="1:11" ht="105.75" customHeight="1" x14ac:dyDescent="0.2">
      <c r="A33" s="1"/>
      <c r="B33" s="6" t="s">
        <v>15</v>
      </c>
      <c r="C33" s="7" t="s">
        <v>16</v>
      </c>
      <c r="D33" s="7" t="s">
        <v>17</v>
      </c>
      <c r="E33" s="8" t="s">
        <v>18</v>
      </c>
      <c r="F33" s="6" t="s">
        <v>19</v>
      </c>
      <c r="G33" s="7" t="s">
        <v>20</v>
      </c>
      <c r="H33" s="7" t="s">
        <v>21</v>
      </c>
      <c r="I33" s="8" t="s">
        <v>22</v>
      </c>
      <c r="J33" s="6" t="s">
        <v>23</v>
      </c>
      <c r="K33" s="58" t="s">
        <v>36</v>
      </c>
    </row>
    <row r="34" spans="1:11" ht="295.5" customHeight="1" x14ac:dyDescent="0.2">
      <c r="A34" s="35"/>
      <c r="B34" s="30" t="s">
        <v>127</v>
      </c>
      <c r="C34" s="31" t="s">
        <v>53</v>
      </c>
      <c r="D34" s="31" t="s">
        <v>64</v>
      </c>
      <c r="E34" s="32" t="s">
        <v>54</v>
      </c>
      <c r="F34" s="55" t="s">
        <v>27</v>
      </c>
      <c r="G34" s="56" t="s">
        <v>26</v>
      </c>
      <c r="H34" s="62" t="s">
        <v>27</v>
      </c>
      <c r="I34" s="82" t="s">
        <v>114</v>
      </c>
      <c r="J34" s="83" t="s">
        <v>115</v>
      </c>
      <c r="K34" s="37" t="s">
        <v>25</v>
      </c>
    </row>
    <row r="35" spans="1:11" ht="45" customHeight="1" x14ac:dyDescent="0.2">
      <c r="A35" s="35"/>
      <c r="B35" s="30" t="s">
        <v>127</v>
      </c>
      <c r="C35" s="31" t="s">
        <v>80</v>
      </c>
      <c r="D35" s="31" t="s">
        <v>41</v>
      </c>
      <c r="E35" s="32" t="s">
        <v>128</v>
      </c>
      <c r="F35" s="55" t="s">
        <v>27</v>
      </c>
      <c r="G35" s="56" t="s">
        <v>25</v>
      </c>
      <c r="H35" s="62" t="s">
        <v>26</v>
      </c>
      <c r="I35" s="36" t="s">
        <v>86</v>
      </c>
      <c r="J35" s="30" t="s">
        <v>129</v>
      </c>
      <c r="K35" s="37" t="s">
        <v>25</v>
      </c>
    </row>
    <row r="36" spans="1:11" ht="138.75" customHeight="1" x14ac:dyDescent="0.2">
      <c r="A36" s="35"/>
      <c r="B36" s="30" t="s">
        <v>55</v>
      </c>
      <c r="C36" s="31" t="s">
        <v>77</v>
      </c>
      <c r="D36" s="31" t="s">
        <v>130</v>
      </c>
      <c r="E36" s="32" t="s">
        <v>128</v>
      </c>
      <c r="F36" s="55" t="s">
        <v>25</v>
      </c>
      <c r="G36" s="56" t="s">
        <v>25</v>
      </c>
      <c r="H36" s="62" t="s">
        <v>25</v>
      </c>
      <c r="I36" s="36" t="s">
        <v>87</v>
      </c>
      <c r="J36" s="30" t="s">
        <v>103</v>
      </c>
      <c r="K36" s="37" t="s">
        <v>24</v>
      </c>
    </row>
    <row r="37" spans="1:11" ht="126" customHeight="1" x14ac:dyDescent="0.2">
      <c r="A37" s="35"/>
      <c r="B37" s="30" t="s">
        <v>127</v>
      </c>
      <c r="C37" s="31" t="s">
        <v>131</v>
      </c>
      <c r="D37" s="31" t="s">
        <v>65</v>
      </c>
      <c r="E37" s="32" t="s">
        <v>56</v>
      </c>
      <c r="F37" s="55" t="s">
        <v>26</v>
      </c>
      <c r="G37" s="56" t="s">
        <v>26</v>
      </c>
      <c r="H37" s="62" t="s">
        <v>26</v>
      </c>
      <c r="I37" s="36" t="s">
        <v>84</v>
      </c>
      <c r="J37" s="30" t="s">
        <v>88</v>
      </c>
      <c r="K37" s="37" t="s">
        <v>25</v>
      </c>
    </row>
    <row r="38" spans="1:11" ht="124.5" customHeight="1" x14ac:dyDescent="0.2">
      <c r="A38" s="35"/>
      <c r="B38" s="30" t="s">
        <v>127</v>
      </c>
      <c r="C38" s="31" t="s">
        <v>42</v>
      </c>
      <c r="D38" s="31" t="s">
        <v>132</v>
      </c>
      <c r="E38" s="32" t="s">
        <v>54</v>
      </c>
      <c r="F38" s="55" t="s">
        <v>25</v>
      </c>
      <c r="G38" s="56" t="s">
        <v>25</v>
      </c>
      <c r="H38" s="62" t="s">
        <v>25</v>
      </c>
      <c r="I38" s="36" t="s">
        <v>89</v>
      </c>
      <c r="J38" s="83" t="s">
        <v>121</v>
      </c>
      <c r="K38" s="37" t="s">
        <v>24</v>
      </c>
    </row>
    <row r="39" spans="1:11" ht="84" customHeight="1" x14ac:dyDescent="0.2">
      <c r="A39" s="35"/>
      <c r="B39" s="30" t="s">
        <v>127</v>
      </c>
      <c r="C39" s="31" t="s">
        <v>133</v>
      </c>
      <c r="D39" s="31" t="s">
        <v>60</v>
      </c>
      <c r="E39" s="32" t="s">
        <v>61</v>
      </c>
      <c r="F39" s="55" t="s">
        <v>26</v>
      </c>
      <c r="G39" s="56" t="s">
        <v>26</v>
      </c>
      <c r="H39" s="62" t="s">
        <v>26</v>
      </c>
      <c r="I39" s="36" t="s">
        <v>134</v>
      </c>
      <c r="J39" s="30" t="s">
        <v>90</v>
      </c>
      <c r="K39" s="37" t="s">
        <v>25</v>
      </c>
    </row>
    <row r="40" spans="1:11" ht="262.5" customHeight="1" x14ac:dyDescent="0.2">
      <c r="A40" s="35"/>
      <c r="B40" s="30" t="s">
        <v>127</v>
      </c>
      <c r="C40" s="31" t="s">
        <v>135</v>
      </c>
      <c r="D40" s="31" t="s">
        <v>78</v>
      </c>
      <c r="E40" s="32" t="s">
        <v>136</v>
      </c>
      <c r="F40" s="55" t="s">
        <v>25</v>
      </c>
      <c r="G40" s="56" t="s">
        <v>26</v>
      </c>
      <c r="H40" s="62" t="s">
        <v>25</v>
      </c>
      <c r="I40" s="82" t="s">
        <v>108</v>
      </c>
      <c r="J40" s="30" t="s">
        <v>104</v>
      </c>
      <c r="K40" s="37" t="s">
        <v>24</v>
      </c>
    </row>
    <row r="41" spans="1:11" ht="45.75" customHeight="1" x14ac:dyDescent="0.2">
      <c r="A41" s="35"/>
      <c r="B41" s="30" t="s">
        <v>127</v>
      </c>
      <c r="C41" s="31" t="s">
        <v>137</v>
      </c>
      <c r="D41" s="31" t="s">
        <v>138</v>
      </c>
      <c r="E41" s="32" t="s">
        <v>136</v>
      </c>
      <c r="F41" s="63" t="s">
        <v>25</v>
      </c>
      <c r="G41" s="56" t="s">
        <v>26</v>
      </c>
      <c r="H41" s="62" t="s">
        <v>25</v>
      </c>
      <c r="I41" s="36" t="s">
        <v>91</v>
      </c>
      <c r="J41" s="30" t="s">
        <v>80</v>
      </c>
      <c r="K41" s="37" t="s">
        <v>24</v>
      </c>
    </row>
    <row r="42" spans="1:11" ht="165.75" customHeight="1" x14ac:dyDescent="0.2">
      <c r="A42" s="35"/>
      <c r="B42" s="30" t="s">
        <v>62</v>
      </c>
      <c r="C42" s="31" t="s">
        <v>140</v>
      </c>
      <c r="D42" s="31" t="s">
        <v>57</v>
      </c>
      <c r="E42" s="32" t="s">
        <v>139</v>
      </c>
      <c r="F42" s="55" t="s">
        <v>25</v>
      </c>
      <c r="G42" s="56" t="s">
        <v>25</v>
      </c>
      <c r="H42" s="62" t="s">
        <v>25</v>
      </c>
      <c r="I42" s="36" t="s">
        <v>92</v>
      </c>
      <c r="J42" s="30" t="s">
        <v>99</v>
      </c>
      <c r="K42" s="37" t="s">
        <v>24</v>
      </c>
    </row>
    <row r="43" spans="1:11" ht="123" customHeight="1" x14ac:dyDescent="0.2">
      <c r="A43" s="35"/>
      <c r="B43" s="30" t="s">
        <v>141</v>
      </c>
      <c r="C43" s="31" t="s">
        <v>58</v>
      </c>
      <c r="D43" s="31" t="s">
        <v>142</v>
      </c>
      <c r="E43" s="32" t="s">
        <v>143</v>
      </c>
      <c r="F43" s="55" t="s">
        <v>26</v>
      </c>
      <c r="G43" s="56" t="s">
        <v>25</v>
      </c>
      <c r="H43" s="62" t="s">
        <v>25</v>
      </c>
      <c r="I43" s="36" t="s">
        <v>144</v>
      </c>
      <c r="J43" s="30" t="s">
        <v>93</v>
      </c>
      <c r="K43" s="37" t="s">
        <v>25</v>
      </c>
    </row>
    <row r="44" spans="1:11" ht="166.5" customHeight="1" x14ac:dyDescent="0.2">
      <c r="A44" s="35"/>
      <c r="B44" s="30" t="s">
        <v>62</v>
      </c>
      <c r="C44" s="31" t="s">
        <v>74</v>
      </c>
      <c r="D44" s="31" t="s">
        <v>95</v>
      </c>
      <c r="E44" s="32" t="s">
        <v>75</v>
      </c>
      <c r="F44" s="55" t="s">
        <v>26</v>
      </c>
      <c r="G44" s="56" t="s">
        <v>27</v>
      </c>
      <c r="H44" s="62" t="s">
        <v>27</v>
      </c>
      <c r="I44" s="82" t="s">
        <v>109</v>
      </c>
      <c r="J44" s="30" t="s">
        <v>100</v>
      </c>
      <c r="K44" s="84" t="s">
        <v>110</v>
      </c>
    </row>
    <row r="45" spans="1:11" ht="141" customHeight="1" x14ac:dyDescent="0.2">
      <c r="A45" s="35"/>
      <c r="B45" s="30" t="s">
        <v>47</v>
      </c>
      <c r="C45" s="31" t="s">
        <v>79</v>
      </c>
      <c r="D45" s="31" t="s">
        <v>96</v>
      </c>
      <c r="E45" s="32" t="s">
        <v>80</v>
      </c>
      <c r="F45" s="55" t="s">
        <v>26</v>
      </c>
      <c r="G45" s="56" t="s">
        <v>27</v>
      </c>
      <c r="H45" s="62" t="s">
        <v>27</v>
      </c>
      <c r="I45" s="36" t="s">
        <v>80</v>
      </c>
      <c r="J45" s="30" t="s">
        <v>83</v>
      </c>
      <c r="K45" s="37" t="s">
        <v>25</v>
      </c>
    </row>
    <row r="46" spans="1:11" ht="211.5" customHeight="1" x14ac:dyDescent="0.2">
      <c r="A46" s="35"/>
      <c r="B46" s="30" t="s">
        <v>82</v>
      </c>
      <c r="C46" s="31" t="s">
        <v>85</v>
      </c>
      <c r="D46" s="31" t="s">
        <v>145</v>
      </c>
      <c r="E46" s="32" t="s">
        <v>43</v>
      </c>
      <c r="F46" s="55" t="s">
        <v>25</v>
      </c>
      <c r="G46" s="56" t="s">
        <v>25</v>
      </c>
      <c r="H46" s="62" t="s">
        <v>25</v>
      </c>
      <c r="I46" s="82" t="s">
        <v>116</v>
      </c>
      <c r="J46" s="86" t="s">
        <v>117</v>
      </c>
      <c r="K46" s="37" t="s">
        <v>24</v>
      </c>
    </row>
    <row r="47" spans="1:11" ht="67.5" customHeight="1" x14ac:dyDescent="0.2">
      <c r="A47" s="35"/>
      <c r="B47" s="30" t="s">
        <v>82</v>
      </c>
      <c r="C47" s="31" t="s">
        <v>80</v>
      </c>
      <c r="D47" s="31" t="s">
        <v>97</v>
      </c>
      <c r="E47" s="32" t="s">
        <v>73</v>
      </c>
      <c r="F47" s="55" t="s">
        <v>25</v>
      </c>
      <c r="G47" s="56" t="s">
        <v>25</v>
      </c>
      <c r="H47" s="62" t="s">
        <v>25</v>
      </c>
      <c r="I47" s="82" t="s">
        <v>111</v>
      </c>
      <c r="J47" s="30" t="s">
        <v>63</v>
      </c>
      <c r="K47" s="37" t="s">
        <v>24</v>
      </c>
    </row>
    <row r="48" spans="1:11" ht="120" customHeight="1" x14ac:dyDescent="0.2">
      <c r="A48" s="35"/>
      <c r="B48" s="30" t="s">
        <v>48</v>
      </c>
      <c r="C48" s="31" t="s">
        <v>80</v>
      </c>
      <c r="D48" s="31" t="s">
        <v>49</v>
      </c>
      <c r="E48" s="32" t="s">
        <v>70</v>
      </c>
      <c r="F48" s="55" t="s">
        <v>25</v>
      </c>
      <c r="G48" s="56" t="s">
        <v>25</v>
      </c>
      <c r="H48" s="62" t="s">
        <v>25</v>
      </c>
      <c r="I48" s="36" t="s">
        <v>71</v>
      </c>
      <c r="J48" s="30" t="s">
        <v>63</v>
      </c>
      <c r="K48" s="37" t="s">
        <v>24</v>
      </c>
    </row>
    <row r="49" spans="1:11" ht="129.75" customHeight="1" x14ac:dyDescent="0.2">
      <c r="A49" s="35"/>
      <c r="B49" s="74" t="s">
        <v>44</v>
      </c>
      <c r="C49" s="75" t="s">
        <v>80</v>
      </c>
      <c r="D49" s="75" t="s">
        <v>72</v>
      </c>
      <c r="E49" s="76" t="s">
        <v>59</v>
      </c>
      <c r="F49" s="77" t="s">
        <v>25</v>
      </c>
      <c r="G49" s="78" t="s">
        <v>25</v>
      </c>
      <c r="H49" s="79" t="s">
        <v>25</v>
      </c>
      <c r="I49" s="80" t="s">
        <v>94</v>
      </c>
      <c r="J49" s="74" t="s">
        <v>63</v>
      </c>
      <c r="K49" s="81" t="s">
        <v>24</v>
      </c>
    </row>
    <row r="50" spans="1:11" ht="249" customHeight="1" thickBot="1" x14ac:dyDescent="0.25">
      <c r="A50" s="35"/>
      <c r="B50" s="65" t="s">
        <v>127</v>
      </c>
      <c r="C50" s="66" t="s">
        <v>146</v>
      </c>
      <c r="D50" s="66" t="s">
        <v>67</v>
      </c>
      <c r="E50" s="67" t="s">
        <v>66</v>
      </c>
      <c r="F50" s="68" t="s">
        <v>25</v>
      </c>
      <c r="G50" s="69" t="s">
        <v>26</v>
      </c>
      <c r="H50" s="70" t="s">
        <v>25</v>
      </c>
      <c r="I50" s="71" t="s">
        <v>68</v>
      </c>
      <c r="J50" s="72" t="s">
        <v>147</v>
      </c>
      <c r="K50" s="73" t="s">
        <v>24</v>
      </c>
    </row>
    <row r="51" spans="1:11" ht="369" customHeight="1" thickTop="1" thickBot="1" x14ac:dyDescent="0.25">
      <c r="A51" s="35"/>
      <c r="B51" s="33" t="s">
        <v>148</v>
      </c>
      <c r="C51" s="34" t="s">
        <v>45</v>
      </c>
      <c r="D51" s="34" t="s">
        <v>81</v>
      </c>
      <c r="E51" s="59" t="s">
        <v>45</v>
      </c>
      <c r="F51" s="55" t="s">
        <v>26</v>
      </c>
      <c r="G51" s="60" t="s">
        <v>26</v>
      </c>
      <c r="H51" s="62" t="s">
        <v>26</v>
      </c>
      <c r="I51" s="61" t="s">
        <v>69</v>
      </c>
      <c r="J51" s="87" t="s">
        <v>118</v>
      </c>
      <c r="K51" s="38" t="s">
        <v>25</v>
      </c>
    </row>
    <row r="52" spans="1:11" ht="13.5" thickTop="1" x14ac:dyDescent="0.2">
      <c r="A52" s="9"/>
      <c r="B52" s="10"/>
      <c r="C52" s="10"/>
      <c r="D52" s="10"/>
      <c r="E52" s="10"/>
      <c r="F52" s="11"/>
      <c r="G52" s="11"/>
      <c r="H52" s="11"/>
      <c r="I52" s="11"/>
      <c r="J52" s="10"/>
      <c r="K52" s="10"/>
    </row>
    <row r="53" spans="1:11" ht="15.75" x14ac:dyDescent="0.25">
      <c r="A53" s="9"/>
      <c r="B53" s="54" t="s">
        <v>28</v>
      </c>
      <c r="C53" s="52" t="s">
        <v>29</v>
      </c>
      <c r="D53" s="52"/>
      <c r="E53" s="52"/>
      <c r="F53" s="52"/>
      <c r="G53" s="52"/>
      <c r="H53" s="51"/>
      <c r="I53" s="52"/>
      <c r="J53" s="52"/>
      <c r="K53" s="1"/>
    </row>
    <row r="54" spans="1:11" ht="15.75" x14ac:dyDescent="0.25">
      <c r="A54" s="9"/>
      <c r="B54" s="53"/>
      <c r="C54" s="52" t="s">
        <v>30</v>
      </c>
      <c r="D54" s="52"/>
      <c r="E54" s="52"/>
      <c r="F54" s="52"/>
      <c r="G54" s="52"/>
      <c r="H54" s="51"/>
      <c r="I54" s="52"/>
      <c r="J54" s="52"/>
      <c r="K54" s="1"/>
    </row>
    <row r="57" spans="1:11" ht="15.75" x14ac:dyDescent="0.25">
      <c r="A57" s="9"/>
      <c r="B57" s="53"/>
      <c r="C57" s="52"/>
      <c r="D57" s="52"/>
      <c r="E57" s="52"/>
      <c r="F57" s="52"/>
      <c r="G57" s="52"/>
      <c r="H57" s="51"/>
      <c r="I57" s="52"/>
      <c r="J57" s="52"/>
      <c r="K57" s="1"/>
    </row>
    <row r="58" spans="1:11" ht="15.75" hidden="1" x14ac:dyDescent="0.25">
      <c r="A58" s="9"/>
      <c r="B58" s="53"/>
      <c r="C58" s="52"/>
      <c r="D58" s="52"/>
      <c r="E58" s="52"/>
      <c r="F58" s="52"/>
      <c r="G58" s="52"/>
      <c r="H58" s="51"/>
      <c r="I58" s="52"/>
      <c r="J58" s="52"/>
      <c r="K58" s="1"/>
    </row>
    <row r="59" spans="1:11" hidden="1" x14ac:dyDescent="0.2">
      <c r="A59" s="9"/>
      <c r="B59" s="1"/>
      <c r="C59" s="1"/>
      <c r="D59" s="1"/>
      <c r="E59" s="1"/>
      <c r="F59" s="12"/>
      <c r="G59" s="12"/>
      <c r="H59" s="12"/>
      <c r="I59" s="12"/>
      <c r="J59" s="1"/>
      <c r="K59" s="1"/>
    </row>
    <row r="60" spans="1:11" hidden="1" x14ac:dyDescent="0.2">
      <c r="A60" s="9"/>
      <c r="B60" s="1"/>
      <c r="C60" s="50" t="s">
        <v>24</v>
      </c>
      <c r="D60" s="50" t="s">
        <v>25</v>
      </c>
      <c r="E60" s="50" t="s">
        <v>26</v>
      </c>
      <c r="F60" s="50" t="s">
        <v>27</v>
      </c>
      <c r="G60" s="12"/>
      <c r="H60" s="12"/>
      <c r="I60" s="12"/>
      <c r="J60" s="1"/>
      <c r="K60" s="1"/>
    </row>
    <row r="61" spans="1:11" hidden="1" x14ac:dyDescent="0.2">
      <c r="A61" s="9"/>
      <c r="B61" s="49" t="s">
        <v>27</v>
      </c>
      <c r="C61" s="27">
        <v>4</v>
      </c>
      <c r="D61" s="25">
        <v>8</v>
      </c>
      <c r="E61" s="24">
        <v>12</v>
      </c>
      <c r="F61" s="23">
        <v>16</v>
      </c>
      <c r="G61" s="12"/>
      <c r="H61" s="12"/>
      <c r="I61" s="12"/>
      <c r="J61" s="1"/>
      <c r="K61" s="1"/>
    </row>
    <row r="62" spans="1:11" hidden="1" x14ac:dyDescent="0.2">
      <c r="A62" s="9"/>
      <c r="B62" s="49" t="s">
        <v>26</v>
      </c>
      <c r="C62" s="27">
        <v>3</v>
      </c>
      <c r="D62" s="25">
        <v>6</v>
      </c>
      <c r="E62" s="26">
        <v>9</v>
      </c>
      <c r="F62" s="23">
        <v>12</v>
      </c>
      <c r="G62" s="12"/>
      <c r="H62" s="12"/>
      <c r="I62" s="12"/>
      <c r="J62" s="1"/>
      <c r="K62" s="1"/>
    </row>
    <row r="63" spans="1:11" hidden="1" x14ac:dyDescent="0.2">
      <c r="A63" s="9"/>
      <c r="B63" s="49" t="s">
        <v>25</v>
      </c>
      <c r="C63" s="27">
        <v>2</v>
      </c>
      <c r="D63" s="27">
        <v>4</v>
      </c>
      <c r="E63" s="26">
        <v>6</v>
      </c>
      <c r="F63" s="25">
        <v>8</v>
      </c>
      <c r="G63" s="12"/>
      <c r="H63" s="12"/>
      <c r="I63" s="12"/>
      <c r="J63" s="1"/>
      <c r="K63" s="1"/>
    </row>
    <row r="64" spans="1:11" hidden="1" x14ac:dyDescent="0.2">
      <c r="A64" s="9"/>
      <c r="B64" s="49" t="s">
        <v>24</v>
      </c>
      <c r="C64" s="27">
        <v>1</v>
      </c>
      <c r="D64" s="27">
        <v>2</v>
      </c>
      <c r="E64" s="28">
        <v>3</v>
      </c>
      <c r="F64" s="27">
        <v>4</v>
      </c>
      <c r="G64" s="12"/>
      <c r="H64" s="12"/>
      <c r="I64" s="12"/>
      <c r="J64" s="1"/>
      <c r="K64" s="1"/>
    </row>
    <row r="65" spans="1:11" hidden="1" x14ac:dyDescent="0.2">
      <c r="A65" s="9"/>
      <c r="B65" s="13"/>
      <c r="C65" s="12"/>
      <c r="D65" s="12"/>
      <c r="E65" s="13"/>
      <c r="F65" s="12"/>
      <c r="G65" s="12"/>
      <c r="H65" s="12"/>
      <c r="I65" s="12"/>
      <c r="J65" s="1"/>
      <c r="K65" s="1"/>
    </row>
    <row r="66" spans="1:11" hidden="1" x14ac:dyDescent="0.2">
      <c r="A66" s="9"/>
      <c r="B66" s="1"/>
      <c r="C66" s="1"/>
      <c r="D66" s="1"/>
      <c r="E66" s="1"/>
      <c r="F66" s="12"/>
      <c r="G66" s="12"/>
      <c r="H66" s="12"/>
      <c r="I66" s="12"/>
      <c r="J66" s="1"/>
      <c r="K66" s="1"/>
    </row>
    <row r="67" spans="1:11" hidden="1" x14ac:dyDescent="0.2">
      <c r="A67" s="9"/>
      <c r="B67" s="1"/>
      <c r="C67" s="1"/>
      <c r="D67" s="1"/>
      <c r="E67" s="1"/>
      <c r="F67" s="12"/>
      <c r="G67" s="12"/>
      <c r="H67" s="12"/>
      <c r="I67" s="12"/>
      <c r="J67" s="1"/>
      <c r="K67" s="1"/>
    </row>
    <row r="68" spans="1:11" hidden="1" x14ac:dyDescent="0.2">
      <c r="A68" s="9"/>
      <c r="B68" s="1"/>
      <c r="C68" s="1"/>
      <c r="D68" s="1"/>
      <c r="E68" s="1"/>
      <c r="F68" s="12" t="s">
        <v>24</v>
      </c>
      <c r="G68" s="12"/>
      <c r="H68" s="22" t="e">
        <f>IF(#REF!="",0,IF(#REF!="Very low",1,IF(#REF!="Low",2,IF(#REF!="Medium",3,IF(#REF!="High",4,F48)))))</f>
        <v>#REF!</v>
      </c>
      <c r="I68" s="22" t="e">
        <f>IF(#REF!="",0,IF(#REF!="Very low",1,IF(#REF!="Low",2,IF(#REF!="Medium",3,IF(#REF!="High",4,G48)))))</f>
        <v>#REF!</v>
      </c>
      <c r="J68" s="29" t="e">
        <f>IF(H68*I68=0,"",IF(H68*I68&gt;0.5,H68*I68))</f>
        <v>#REF!</v>
      </c>
      <c r="K68" s="1" t="e">
        <f>IF(J68="","",IF(J68&lt;5, "Low",IF(J68&lt;11,"Medium",IF(J68&gt;11,"High"))))</f>
        <v>#REF!</v>
      </c>
    </row>
    <row r="69" spans="1:11" hidden="1" x14ac:dyDescent="0.2">
      <c r="A69" s="9"/>
      <c r="B69" s="1"/>
      <c r="C69" s="1"/>
      <c r="D69" s="1"/>
      <c r="E69" s="1"/>
      <c r="F69" s="12" t="s">
        <v>25</v>
      </c>
      <c r="G69" s="12"/>
      <c r="H69" s="22">
        <f>IF(F48="",0,IF(F48="Very low",1,IF(F48="Low",2,IF(F48="Medium",3,IF(F48="High",4,#REF!)))))</f>
        <v>2</v>
      </c>
      <c r="I69" s="22">
        <f>IF(G48="",0,IF(G48="Very low",1,IF(G48="Low",2,IF(G48="Medium",3,IF(G48="High",4,#REF!)))))</f>
        <v>2</v>
      </c>
      <c r="J69" s="29">
        <f t="shared" ref="J69:J87" si="0">IF(H69*I69=0,"",IF(H69*I69&gt;0.5,H69*I69))</f>
        <v>4</v>
      </c>
      <c r="K69" s="1" t="str">
        <f t="shared" ref="K69:K87" si="1">IF(J69="","",IF(J69&lt;5, "Low",IF(J69&lt;11,"Medium",IF(J69&gt;11,"High"))))</f>
        <v>Low</v>
      </c>
    </row>
    <row r="70" spans="1:11" hidden="1" x14ac:dyDescent="0.2">
      <c r="A70" s="9"/>
      <c r="B70" s="1"/>
      <c r="C70" s="1"/>
      <c r="D70" s="1"/>
      <c r="E70" s="1"/>
      <c r="F70" s="12" t="s">
        <v>26</v>
      </c>
      <c r="G70" s="12"/>
      <c r="H70" s="22" t="e">
        <f>IF(#REF!="",0,IF(#REF!="Very low",1,IF(#REF!="Low",2,IF(#REF!="Medium",3,IF(#REF!="High",4,F34)))))</f>
        <v>#REF!</v>
      </c>
      <c r="I70" s="22" t="e">
        <f>IF(#REF!="",0,IF(#REF!="Very low",1,IF(#REF!="Low",2,IF(#REF!="Medium",3,IF(#REF!="High",4,G34)))))</f>
        <v>#REF!</v>
      </c>
      <c r="J70" s="29" t="e">
        <f t="shared" si="0"/>
        <v>#REF!</v>
      </c>
      <c r="K70" s="1" t="e">
        <f t="shared" si="1"/>
        <v>#REF!</v>
      </c>
    </row>
    <row r="71" spans="1:11" hidden="1" x14ac:dyDescent="0.2">
      <c r="A71" s="9"/>
      <c r="B71" s="1"/>
      <c r="C71" s="1"/>
      <c r="D71" s="1"/>
      <c r="E71" s="1"/>
      <c r="F71" s="12" t="s">
        <v>27</v>
      </c>
      <c r="G71" s="12"/>
      <c r="H71" s="22">
        <f>IF(F34="",0,IF(F34="Very low",1,IF(F34="Low",2,IF(F34="Medium",3,IF(F34="High",4,F35)))))</f>
        <v>4</v>
      </c>
      <c r="I71" s="22">
        <f>IF(G34="",0,IF(G34="Very low",1,IF(G34="Low",2,IF(G34="Medium",3,IF(G34="High",4,G35)))))</f>
        <v>3</v>
      </c>
      <c r="J71" s="29">
        <f t="shared" si="0"/>
        <v>12</v>
      </c>
      <c r="K71" s="1" t="str">
        <f t="shared" si="1"/>
        <v>High</v>
      </c>
    </row>
    <row r="72" spans="1:11" hidden="1" x14ac:dyDescent="0.2">
      <c r="A72" s="9"/>
      <c r="B72" s="1"/>
      <c r="C72" s="1"/>
      <c r="D72" s="1"/>
      <c r="E72" s="1"/>
      <c r="F72" s="12"/>
      <c r="G72" s="12"/>
      <c r="H72" s="22">
        <f>IF(F35="",0,IF(F35="Very low",1,IF(F35="Low",2,IF(F35="Medium",3,IF(F35="High",4,#REF!)))))</f>
        <v>4</v>
      </c>
      <c r="I72" s="22">
        <f>IF(G35="",0,IF(G35="Very low",1,IF(G35="Low",2,IF(G35="Medium",3,IF(G35="High",4,#REF!)))))</f>
        <v>2</v>
      </c>
      <c r="J72" s="29">
        <f t="shared" si="0"/>
        <v>8</v>
      </c>
      <c r="K72" s="1" t="str">
        <f t="shared" si="1"/>
        <v>Medium</v>
      </c>
    </row>
    <row r="73" spans="1:11" hidden="1" x14ac:dyDescent="0.2">
      <c r="A73" s="9"/>
      <c r="B73" s="1"/>
      <c r="C73" s="1"/>
      <c r="D73" s="1"/>
      <c r="E73" s="1"/>
      <c r="F73" s="12"/>
      <c r="G73" s="12"/>
      <c r="H73" s="22" t="e">
        <f>IF(#REF!="",0,IF(#REF!="Very low",1,IF(#REF!="Low",2,IF(#REF!="Medium",3,IF(#REF!="High",4,F37)))))</f>
        <v>#REF!</v>
      </c>
      <c r="I73" s="22" t="e">
        <f>IF(#REF!="",0,IF(#REF!="Very low",1,IF(#REF!="Low",2,IF(#REF!="Medium",3,IF(#REF!="High",4,G37)))))</f>
        <v>#REF!</v>
      </c>
      <c r="J73" s="29" t="e">
        <f t="shared" si="0"/>
        <v>#REF!</v>
      </c>
      <c r="K73" s="1" t="e">
        <f t="shared" si="1"/>
        <v>#REF!</v>
      </c>
    </row>
    <row r="74" spans="1:11" hidden="1" x14ac:dyDescent="0.2">
      <c r="A74" s="9"/>
      <c r="B74" s="1"/>
      <c r="C74" s="1"/>
      <c r="D74" s="1"/>
      <c r="E74" s="1"/>
      <c r="F74" s="12"/>
      <c r="G74" s="12"/>
      <c r="H74" s="22">
        <f>IF(F37="",0,IF(F37="Very low",1,IF(F37="Low",2,IF(F37="Medium",3,IF(F37="High",4,F38)))))</f>
        <v>3</v>
      </c>
      <c r="I74" s="22">
        <f>IF(G37="",0,IF(G37="Very low",1,IF(G37="Low",2,IF(G37="Medium",3,IF(G37="High",4,G38)))))</f>
        <v>3</v>
      </c>
      <c r="J74" s="29">
        <f t="shared" si="0"/>
        <v>9</v>
      </c>
      <c r="K74" s="1" t="str">
        <f t="shared" si="1"/>
        <v>Medium</v>
      </c>
    </row>
    <row r="75" spans="1:11" hidden="1" x14ac:dyDescent="0.2">
      <c r="A75" s="9"/>
      <c r="B75" s="1"/>
      <c r="C75" s="1"/>
      <c r="D75" s="1"/>
      <c r="E75" s="1"/>
      <c r="F75" s="12"/>
      <c r="G75" s="12"/>
      <c r="H75" s="22">
        <f>IF(F38="",0,IF(F38="Very low",1,IF(F38="Low",2,IF(F38="Medium",3,IF(F38="High",4,#REF!)))))</f>
        <v>2</v>
      </c>
      <c r="I75" s="22">
        <f>IF(G38="",0,IF(G38="Very low",1,IF(G38="Low",2,IF(G38="Medium",3,IF(G38="High",4,#REF!)))))</f>
        <v>2</v>
      </c>
      <c r="J75" s="29">
        <f t="shared" si="0"/>
        <v>4</v>
      </c>
      <c r="K75" s="1" t="str">
        <f t="shared" si="1"/>
        <v>Low</v>
      </c>
    </row>
    <row r="76" spans="1:11" hidden="1" x14ac:dyDescent="0.2">
      <c r="A76" s="9"/>
      <c r="B76" s="1"/>
      <c r="C76" s="12" t="s">
        <v>24</v>
      </c>
      <c r="D76" s="12" t="s">
        <v>25</v>
      </c>
      <c r="E76" s="12" t="s">
        <v>26</v>
      </c>
      <c r="F76" s="12" t="s">
        <v>27</v>
      </c>
      <c r="G76" s="12"/>
      <c r="H76" s="22" t="e">
        <f>IF(#REF!="",0,IF(#REF!="Very low",1,IF(#REF!="Low",2,IF(#REF!="Medium",3,IF(#REF!="High",4,#REF!)))))</f>
        <v>#REF!</v>
      </c>
      <c r="I76" s="22" t="e">
        <f>IF(#REF!="",0,IF(#REF!="Very low",1,IF(#REF!="Low",2,IF(#REF!="Medium",3,IF(#REF!="High",4,#REF!)))))</f>
        <v>#REF!</v>
      </c>
      <c r="J76" s="29" t="e">
        <f t="shared" si="0"/>
        <v>#REF!</v>
      </c>
      <c r="K76" s="1" t="e">
        <f t="shared" si="1"/>
        <v>#REF!</v>
      </c>
    </row>
    <row r="77" spans="1:11" hidden="1" x14ac:dyDescent="0.2">
      <c r="A77" s="9"/>
      <c r="B77" s="12" t="s">
        <v>24</v>
      </c>
      <c r="C77" s="27">
        <v>1</v>
      </c>
      <c r="D77" s="27">
        <v>2</v>
      </c>
      <c r="E77" s="28">
        <v>3</v>
      </c>
      <c r="F77" s="27">
        <v>4</v>
      </c>
      <c r="G77" s="12"/>
      <c r="H77" s="22" t="e">
        <f>IF(#REF!="",0,IF(#REF!="Very low",1,IF(#REF!="Low",2,IF(#REF!="Medium",3,IF(#REF!="High",4,F40)))))</f>
        <v>#REF!</v>
      </c>
      <c r="I77" s="22" t="e">
        <f>IF(#REF!="",0,IF(#REF!="Very low",1,IF(#REF!="Low",2,IF(#REF!="Medium",3,IF(#REF!="High",4,G40)))))</f>
        <v>#REF!</v>
      </c>
      <c r="J77" s="29" t="e">
        <f t="shared" si="0"/>
        <v>#REF!</v>
      </c>
      <c r="K77" s="1" t="e">
        <f t="shared" si="1"/>
        <v>#REF!</v>
      </c>
    </row>
    <row r="78" spans="1:11" hidden="1" x14ac:dyDescent="0.2">
      <c r="A78" s="9"/>
      <c r="B78" s="12" t="s">
        <v>25</v>
      </c>
      <c r="C78" s="27">
        <v>2</v>
      </c>
      <c r="D78" s="27">
        <v>4</v>
      </c>
      <c r="E78" s="26">
        <v>6</v>
      </c>
      <c r="F78" s="25">
        <v>8</v>
      </c>
      <c r="G78" s="12"/>
      <c r="H78" s="22">
        <f>IF(F40="",0,IF(F40="Very low",1,IF(F40="Low",2,IF(F40="Medium",3,IF(F40="High",4,#REF!)))))</f>
        <v>2</v>
      </c>
      <c r="I78" s="22">
        <f>IF(G40="",0,IF(G40="Very low",1,IF(G40="Low",2,IF(G40="Medium",3,IF(G40="High",4,#REF!)))))</f>
        <v>3</v>
      </c>
      <c r="J78" s="29">
        <f t="shared" si="0"/>
        <v>6</v>
      </c>
      <c r="K78" s="1" t="str">
        <f t="shared" si="1"/>
        <v>Medium</v>
      </c>
    </row>
    <row r="79" spans="1:11" hidden="1" x14ac:dyDescent="0.2">
      <c r="A79" s="9"/>
      <c r="B79" s="12" t="s">
        <v>26</v>
      </c>
      <c r="C79" s="27">
        <v>3</v>
      </c>
      <c r="D79" s="25">
        <v>6</v>
      </c>
      <c r="E79" s="26">
        <v>9</v>
      </c>
      <c r="F79" s="23">
        <v>12</v>
      </c>
      <c r="G79" s="12"/>
      <c r="H79" s="22" t="e">
        <f>IF(#REF!="",0,IF(#REF!="Very low",1,IF(#REF!="Low",2,IF(#REF!="Medium",3,IF(#REF!="High",4,#REF!)))))</f>
        <v>#REF!</v>
      </c>
      <c r="I79" s="22" t="e">
        <f>IF(#REF!="",0,IF(#REF!="Very low",1,IF(#REF!="Low",2,IF(#REF!="Medium",3,IF(#REF!="High",4,#REF!)))))</f>
        <v>#REF!</v>
      </c>
      <c r="J79" s="29" t="e">
        <f t="shared" si="0"/>
        <v>#REF!</v>
      </c>
      <c r="K79" s="1" t="e">
        <f t="shared" si="1"/>
        <v>#REF!</v>
      </c>
    </row>
    <row r="80" spans="1:11" hidden="1" x14ac:dyDescent="0.2">
      <c r="A80" s="9"/>
      <c r="B80" s="12" t="s">
        <v>27</v>
      </c>
      <c r="C80" s="27">
        <v>4</v>
      </c>
      <c r="D80" s="25">
        <v>8</v>
      </c>
      <c r="E80" s="24">
        <v>12</v>
      </c>
      <c r="F80" s="23">
        <v>16</v>
      </c>
      <c r="G80" s="12"/>
      <c r="H80" s="22" t="e">
        <f>IF(#REF!="",0,IF(#REF!="Very low",1,IF(#REF!="Low",2,IF(#REF!="Medium",3,IF(#REF!="High",4,#REF!)))))</f>
        <v>#REF!</v>
      </c>
      <c r="I80" s="22" t="e">
        <f>IF(#REF!="",0,IF(#REF!="Very low",1,IF(#REF!="Low",2,IF(#REF!="Medium",3,IF(#REF!="High",4,#REF!)))))</f>
        <v>#REF!</v>
      </c>
      <c r="J80" s="29" t="e">
        <f t="shared" si="0"/>
        <v>#REF!</v>
      </c>
      <c r="K80" s="1" t="e">
        <f t="shared" si="1"/>
        <v>#REF!</v>
      </c>
    </row>
    <row r="81" spans="1:11" hidden="1" x14ac:dyDescent="0.2">
      <c r="A81" s="9"/>
      <c r="B81" s="12"/>
      <c r="C81" s="12"/>
      <c r="D81" s="12"/>
      <c r="F81" s="12"/>
      <c r="G81" s="12"/>
      <c r="H81" s="22" t="e">
        <f>IF(#REF!="",0,IF(#REF!="Very low",1,IF(#REF!="Low",2,IF(#REF!="Medium",3,IF(#REF!="High",4,#REF!)))))</f>
        <v>#REF!</v>
      </c>
      <c r="I81" s="22" t="e">
        <f>IF(#REF!="",0,IF(#REF!="Very low",1,IF(#REF!="Low",2,IF(#REF!="Medium",3,IF(#REF!="High",4,#REF!)))))</f>
        <v>#REF!</v>
      </c>
      <c r="J81" s="29" t="e">
        <f t="shared" si="0"/>
        <v>#REF!</v>
      </c>
      <c r="K81" s="1" t="e">
        <f t="shared" si="1"/>
        <v>#REF!</v>
      </c>
    </row>
    <row r="82" spans="1:11" hidden="1" x14ac:dyDescent="0.2">
      <c r="A82" s="9"/>
      <c r="B82" s="1"/>
      <c r="C82" s="1"/>
      <c r="D82" s="1"/>
      <c r="E82" s="1"/>
      <c r="F82" s="12"/>
      <c r="G82" s="12"/>
      <c r="H82" s="22" t="e">
        <f>IF(#REF!="",0,IF(#REF!="Very low",1,IF(#REF!="Low",2,IF(#REF!="Medium",3,IF(#REF!="High",4,#REF!)))))</f>
        <v>#REF!</v>
      </c>
      <c r="I82" s="22" t="e">
        <f>IF(#REF!="",0,IF(#REF!="Very low",1,IF(#REF!="Low",2,IF(#REF!="Medium",3,IF(#REF!="High",4,#REF!)))))</f>
        <v>#REF!</v>
      </c>
      <c r="J82" s="29" t="e">
        <f t="shared" si="0"/>
        <v>#REF!</v>
      </c>
      <c r="K82" s="1" t="e">
        <f t="shared" si="1"/>
        <v>#REF!</v>
      </c>
    </row>
    <row r="83" spans="1:11" hidden="1" x14ac:dyDescent="0.2">
      <c r="A83" s="9"/>
      <c r="B83" s="1"/>
      <c r="C83" s="1"/>
      <c r="D83" s="1"/>
      <c r="E83" s="1"/>
      <c r="F83" s="12"/>
      <c r="G83" s="12"/>
      <c r="H83" s="22" t="e">
        <f>IF(#REF!="",0,IF(#REF!="Very low",1,IF(#REF!="Low",2,IF(#REF!="Medium",3,IF(#REF!="High",4,#REF!)))))</f>
        <v>#REF!</v>
      </c>
      <c r="I83" s="22" t="e">
        <f>IF(#REF!="",0,IF(#REF!="Very low",1,IF(#REF!="Low",2,IF(#REF!="Medium",3,IF(#REF!="High",4,#REF!)))))</f>
        <v>#REF!</v>
      </c>
      <c r="J83" s="29" t="e">
        <f t="shared" si="0"/>
        <v>#REF!</v>
      </c>
      <c r="K83" s="1" t="e">
        <f t="shared" si="1"/>
        <v>#REF!</v>
      </c>
    </row>
    <row r="84" spans="1:11" hidden="1" x14ac:dyDescent="0.2">
      <c r="A84" s="9"/>
      <c r="B84" s="1"/>
      <c r="C84" s="1"/>
      <c r="D84" s="1"/>
      <c r="E84" s="1"/>
      <c r="F84" s="12"/>
      <c r="G84" s="12"/>
      <c r="H84" s="22" t="e">
        <f>IF(#REF!="",0,IF(#REF!="Very low",1,IF(#REF!="Low",2,IF(#REF!="Medium",3,IF(#REF!="High",4,#REF!)))))</f>
        <v>#REF!</v>
      </c>
      <c r="I84" s="22" t="e">
        <f>IF(#REF!="",0,IF(#REF!="Very low",1,IF(#REF!="Low",2,IF(#REF!="Medium",3,IF(#REF!="High",4,#REF!)))))</f>
        <v>#REF!</v>
      </c>
      <c r="J84" s="29" t="e">
        <f t="shared" si="0"/>
        <v>#REF!</v>
      </c>
      <c r="K84" s="1" t="e">
        <f t="shared" si="1"/>
        <v>#REF!</v>
      </c>
    </row>
    <row r="85" spans="1:11" hidden="1" x14ac:dyDescent="0.2">
      <c r="A85" s="9"/>
      <c r="B85" s="1"/>
      <c r="C85" s="1"/>
      <c r="D85" s="1"/>
      <c r="E85" s="1"/>
      <c r="F85" s="12"/>
      <c r="G85" s="12"/>
      <c r="H85" s="22" t="e">
        <f>IF(#REF!="",0,IF(#REF!="Very low",1,IF(#REF!="Low",2,IF(#REF!="Medium",3,IF(#REF!="High",4,#REF!)))))</f>
        <v>#REF!</v>
      </c>
      <c r="I85" s="22" t="e">
        <f>IF(#REF!="",0,IF(#REF!="Very low",1,IF(#REF!="Low",2,IF(#REF!="Medium",3,IF(#REF!="High",4,#REF!)))))</f>
        <v>#REF!</v>
      </c>
      <c r="J85" s="29" t="e">
        <f t="shared" si="0"/>
        <v>#REF!</v>
      </c>
      <c r="K85" s="1" t="e">
        <f t="shared" si="1"/>
        <v>#REF!</v>
      </c>
    </row>
    <row r="86" spans="1:11" hidden="1" x14ac:dyDescent="0.2">
      <c r="A86" s="9"/>
      <c r="B86" s="1"/>
      <c r="C86" s="1"/>
      <c r="D86" s="1"/>
      <c r="E86" s="1"/>
      <c r="F86" s="12"/>
      <c r="G86" s="12"/>
      <c r="H86" s="22" t="e">
        <f>IF(#REF!="",0,IF(#REF!="Very low",1,IF(#REF!="Low",2,IF(#REF!="Medium",3,IF(#REF!="High",4,#REF!)))))</f>
        <v>#REF!</v>
      </c>
      <c r="I86" s="22" t="e">
        <f>IF(#REF!="",0,IF(#REF!="Very low",1,IF(#REF!="Low",2,IF(#REF!="Medium",3,IF(#REF!="High",4,#REF!)))))</f>
        <v>#REF!</v>
      </c>
      <c r="J86" s="29" t="e">
        <f t="shared" si="0"/>
        <v>#REF!</v>
      </c>
      <c r="K86" s="1" t="e">
        <f t="shared" si="1"/>
        <v>#REF!</v>
      </c>
    </row>
    <row r="87" spans="1:11" hidden="1" x14ac:dyDescent="0.2">
      <c r="A87" s="9"/>
      <c r="B87" s="1"/>
      <c r="C87" s="1"/>
      <c r="D87" s="1"/>
      <c r="E87" s="1"/>
      <c r="F87" s="12"/>
      <c r="G87" s="12"/>
      <c r="H87" s="22" t="e">
        <f>IF(#REF!="",0,IF(#REF!="Very low",1,IF(#REF!="Low",2,IF(#REF!="Medium",3,IF(#REF!="High",4,F52)))))</f>
        <v>#REF!</v>
      </c>
      <c r="I87" s="22" t="e">
        <f>IF(#REF!="",0,IF(#REF!="Very low",1,IF(#REF!="Low",2,IF(#REF!="Medium",3,IF(#REF!="High",4,G52)))))</f>
        <v>#REF!</v>
      </c>
      <c r="J87" s="29" t="e">
        <f t="shared" si="0"/>
        <v>#REF!</v>
      </c>
      <c r="K87" s="1" t="e">
        <f t="shared" si="1"/>
        <v>#REF!</v>
      </c>
    </row>
    <row r="88" spans="1:11" hidden="1" x14ac:dyDescent="0.2">
      <c r="A88" s="9"/>
      <c r="B88" s="1"/>
      <c r="C88" s="1"/>
      <c r="D88" s="1"/>
      <c r="E88" s="1"/>
      <c r="F88" s="12"/>
      <c r="G88" s="12"/>
      <c r="H88" s="12"/>
      <c r="I88" s="12"/>
      <c r="J88" s="1"/>
      <c r="K88" s="1"/>
    </row>
    <row r="89" spans="1:11" hidden="1" x14ac:dyDescent="0.2">
      <c r="A89" s="1"/>
      <c r="B89" s="1"/>
      <c r="C89" s="1"/>
      <c r="D89" s="1"/>
      <c r="E89" s="1"/>
      <c r="F89" s="12"/>
      <c r="G89" s="12"/>
      <c r="H89" s="12"/>
      <c r="I89" s="12"/>
      <c r="J89" s="1"/>
      <c r="K89" s="1"/>
    </row>
    <row r="90" spans="1:11" hidden="1" x14ac:dyDescent="0.2">
      <c r="A90" s="1"/>
      <c r="B90" s="1"/>
      <c r="C90" s="1"/>
      <c r="D90" s="1"/>
      <c r="E90" s="1"/>
      <c r="F90" s="12"/>
      <c r="G90" s="12"/>
      <c r="H90" s="12"/>
      <c r="I90" s="12"/>
      <c r="J90" s="1"/>
      <c r="K90" s="1"/>
    </row>
    <row r="91" spans="1:11" hidden="1" x14ac:dyDescent="0.2">
      <c r="A91" s="1"/>
      <c r="B91" s="1"/>
      <c r="C91" s="1"/>
      <c r="D91" s="1"/>
      <c r="E91" s="1"/>
      <c r="F91" s="12"/>
      <c r="G91" s="12"/>
      <c r="H91" s="12"/>
      <c r="I91" s="12"/>
      <c r="J91" s="1"/>
      <c r="K91" s="1"/>
    </row>
    <row r="125" ht="13.5" customHeight="1" x14ac:dyDescent="0.2"/>
  </sheetData>
  <sheetProtection selectLockedCells="1"/>
  <customSheetViews>
    <customSheetView guid="{2022D879-11FD-4E3C-883A-7F68ADFE81C7}" scale="90" showPageBreaks="1" printArea="1" hiddenRows="1" hiddenColumns="1" topLeftCell="B1">
      <selection activeCell="D24" sqref="D24:K25"/>
      <pageMargins left="0.74803149606299213" right="0.74803149606299213" top="0.47244094488188981" bottom="0.43307086614173229" header="0.27559055118110237" footer="0.23622047244094491"/>
      <pageSetup paperSize="8" orientation="landscape" r:id="rId1"/>
      <headerFooter alignWithMargins="0">
        <oddHeader>&amp;C&amp;F</oddHeader>
        <oddFooter>Page &amp;P</oddFooter>
      </headerFooter>
    </customSheetView>
    <customSheetView guid="{C82E8F80-4A25-4CCB-B59F-419D5D56D5F9}" scale="90" hiddenRows="1" hiddenColumns="1" topLeftCell="B2">
      <selection activeCell="E10" sqref="E10"/>
      <pageMargins left="0.74803149606299213" right="0.74803149606299213" top="0.47244094488188981" bottom="0.43307086614173229" header="0.27559055118110237" footer="0.23622047244094491"/>
      <pageSetup paperSize="8" orientation="landscape"/>
      <headerFooter alignWithMargins="0">
        <oddHeader>&amp;C&amp;F</oddHeader>
        <oddFooter>Page &amp;P</oddFooter>
      </headerFooter>
    </customSheetView>
    <customSheetView guid="{E5793D0C-77F8-4363-83F0-6B486B9AC4F4}" scale="75" showPageBreaks="1" printArea="1" hiddenRows="1" hiddenColumns="1" topLeftCell="B1">
      <selection activeCell="L34" sqref="L34"/>
      <pageMargins left="0.74803149606299213" right="0.74803149606299213" top="0.49" bottom="0.43" header="0.28000000000000003" footer="0.22"/>
      <pageSetup paperSize="8" orientation="landscape"/>
      <headerFooter alignWithMargins="0">
        <oddHeader>&amp;C&amp;F</oddHeader>
        <oddFooter>Page &amp;P</oddFooter>
      </headerFooter>
    </customSheetView>
    <customSheetView guid="{691DBFE2-E480-4B91-B9D0-CFBA7B3BD4CA}" scale="75" hiddenRows="1" hiddenColumns="1" topLeftCell="B1">
      <selection activeCell="J51" sqref="J51"/>
      <pageMargins left="0.74803149606299213" right="0.74803149606299213" top="0.49" bottom="0.43" header="0.28000000000000003" footer="0.22"/>
      <pageSetup paperSize="8" orientation="landscape"/>
      <headerFooter alignWithMargins="0">
        <oddHeader>&amp;C&amp;F</oddHeader>
        <oddFooter>Page &amp;P</oddFooter>
      </headerFooter>
    </customSheetView>
    <customSheetView guid="{692951CA-6A79-4846-BD6A-E104156C583D}" scale="90" showPageBreaks="1" printArea="1" hiddenRows="1" hiddenColumns="1" topLeftCell="B50">
      <selection activeCell="B51" sqref="B51"/>
      <pageMargins left="0.74803149606299213" right="0.74803149606299213" top="0.47244094488188981" bottom="0.43307086614173229" header="0.27559055118110237" footer="0.23622047244094491"/>
      <pageSetup paperSize="8" orientation="landscape"/>
      <headerFooter alignWithMargins="0">
        <oddHeader>&amp;C&amp;F</oddHeader>
        <oddFooter>Page &amp;P</oddFooter>
      </headerFooter>
    </customSheetView>
    <customSheetView guid="{54AB8379-4604-4C2D-B6A3-5D1ACC79F605}" scale="90" hiddenRows="1" hiddenColumns="1" topLeftCell="B1">
      <selection activeCell="D24" sqref="D24:K25"/>
      <pageMargins left="0.74803149606299213" right="0.74803149606299213" top="0.47244094488188981" bottom="0.43307086614173229" header="0.27559055118110237" footer="0.23622047244094491"/>
      <pageSetup paperSize="8" orientation="landscape" r:id="rId2"/>
      <headerFooter alignWithMargins="0">
        <oddHeader>&amp;C&amp;F</oddHeader>
        <oddFooter>Page &amp;P</oddFooter>
      </headerFooter>
    </customSheetView>
  </customSheetViews>
  <mergeCells count="17">
    <mergeCell ref="D26:K27"/>
    <mergeCell ref="C26:C27"/>
    <mergeCell ref="D15:K16"/>
    <mergeCell ref="C15:C16"/>
    <mergeCell ref="D17:K17"/>
    <mergeCell ref="C20:C21"/>
    <mergeCell ref="D20:K21"/>
    <mergeCell ref="C22:C23"/>
    <mergeCell ref="D24:K25"/>
    <mergeCell ref="C24:C25"/>
    <mergeCell ref="D22:K23"/>
    <mergeCell ref="F11:J11"/>
    <mergeCell ref="F3:J3"/>
    <mergeCell ref="F5:J5"/>
    <mergeCell ref="F7:J7"/>
    <mergeCell ref="F9:J9"/>
    <mergeCell ref="D19:J19"/>
  </mergeCells>
  <phoneticPr fontId="0" type="noConversion"/>
  <dataValidations count="2">
    <dataValidation type="list" allowBlank="1" showInputMessage="1" showErrorMessage="1" sqref="F34:G40 F42:G51">
      <formula1>$F$68:$F$72</formula1>
    </dataValidation>
    <dataValidation type="list" allowBlank="1" showInputMessage="1" showErrorMessage="1" sqref="F41:G41">
      <formula1>$F$67:$F$72</formula1>
    </dataValidation>
  </dataValidations>
  <pageMargins left="0.74803149606299213" right="0.74803149606299213" top="0.47244094488188981" bottom="0.43307086614173229" header="0.27559055118110237" footer="0.23622047244094491"/>
  <pageSetup paperSize="8" orientation="landscape" r:id="rId3"/>
  <headerFooter alignWithMargins="0">
    <oddHeader>&amp;C&amp;F</oddHeader>
    <oddFooter>Page &amp;P</oddFooter>
  </headerFooter>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C8216BD17A9A494CA356EDEA445C6826" ma:contentTypeVersion="72" ma:contentTypeDescription="" ma:contentTypeScope="" ma:versionID="1152233416ac68ac5a37fd28d13fd82d">
  <xsd:schema xmlns:xsd="http://www.w3.org/2001/XMLSchema" xmlns:xs="http://www.w3.org/2001/XMLSchema" xmlns:p="http://schemas.microsoft.com/office/2006/metadata/properties" xmlns:ns2="9be56660-2c31-41ef-bc00-23e72f632f2a" targetNamespace="http://schemas.microsoft.com/office/2006/metadata/properties" ma:root="true" ma:fieldsID="efe2fa7003226efb54790cc228ff774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78499d3b-94a8-4059-8763-489d4400b14a" ContentTypeId="0x01010067EB80C5FE939D4A9B3D8BA62129B7F501"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dlc_DocId xmlns="9be56660-2c31-41ef-bc00-23e72f632f2a">REGU-308-156398</_dlc_DocId>
    <_dlc_DocIdUrl xmlns="9be56660-2c31-41ef-bc00-23e72f632f2a">
      <Url>https://cyfoethnaturiolcymru.sharepoint.com/teams/Regulatory/Permitting/_layouts/15/DocIdRedir.aspx?ID=REGU-308-156398</Url>
      <Description>REGU-308-156398</Description>
    </_dlc_DocIdUrl>
  </documentManagement>
</p:properties>
</file>

<file path=customXml/itemProps1.xml><?xml version="1.0" encoding="utf-8"?>
<ds:datastoreItem xmlns:ds="http://schemas.openxmlformats.org/officeDocument/2006/customXml" ds:itemID="{0356C4CB-D367-4FDC-B859-F84A5489EC7C}"/>
</file>

<file path=customXml/itemProps2.xml><?xml version="1.0" encoding="utf-8"?>
<ds:datastoreItem xmlns:ds="http://schemas.openxmlformats.org/officeDocument/2006/customXml" ds:itemID="{F96B409D-3AA6-47FA-8798-BB6FBF7D5D32}"/>
</file>

<file path=customXml/itemProps3.xml><?xml version="1.0" encoding="utf-8"?>
<ds:datastoreItem xmlns:ds="http://schemas.openxmlformats.org/officeDocument/2006/customXml" ds:itemID="{3206D436-7A89-41BA-909D-6D0A7D7BA2EB}"/>
</file>

<file path=customXml/itemProps4.xml><?xml version="1.0" encoding="utf-8"?>
<ds:datastoreItem xmlns:ds="http://schemas.openxmlformats.org/officeDocument/2006/customXml" ds:itemID="{602CF6BD-ECF4-41DF-9949-F4A562FA80E9}"/>
</file>

<file path=customXml/itemProps5.xml><?xml version="1.0" encoding="utf-8"?>
<ds:datastoreItem xmlns:ds="http://schemas.openxmlformats.org/officeDocument/2006/customXml" ds:itemID="{1263FFC9-A7EC-4BD6-8C05-EBF28C54C1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Standard Permit GRA1</vt:lpstr>
      <vt:lpstr>'Standard Permit GRA1'!Print_Area</vt:lpstr>
      <vt:lpstr>'Standard Permit GRA1'!Print_Titles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R.Yearsley</dc:creator>
  <dc:description>207_06_SD33; Version 2_x000d_
Issue date: 22/02/07_x000d_
review due: 22/05/08</dc:description>
  <cp:lastModifiedBy>Louise Bailey</cp:lastModifiedBy>
  <cp:lastPrinted>2012-11-14T14:30:41Z</cp:lastPrinted>
  <dcterms:created xsi:type="dcterms:W3CDTF">2005-05-04T08:30:35Z</dcterms:created>
  <dcterms:modified xsi:type="dcterms:W3CDTF">2017-05-19T10:24:59Z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0x01010067EB80C5FE939D4A9B3D8BA62129B7F50100C8216BD17A9A494CA356EDEA445C6826</vt:lpwstr>
  </property>
  <property fmtid="{D5CDD505-2E9C-101B-9397-08002B2CF9AE}" pid="4" name="_dlc_DocIdItemGuid">
    <vt:lpwstr>4a21d41b-bc7b-4995-9957-b4000191bf41</vt:lpwstr>
  </property>
</Properties>
</file>